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/>
  <mc:AlternateContent xmlns:mc="http://schemas.openxmlformats.org/markup-compatibility/2006">
    <mc:Choice Requires="x15">
      <x15ac:absPath xmlns:x15ac="http://schemas.microsoft.com/office/spreadsheetml/2010/11/ac" url="C:\Users\u015420\Desktop\"/>
    </mc:Choice>
  </mc:AlternateContent>
  <xr:revisionPtr revIDLastSave="0" documentId="13_ncr:1_{BFBC49B3-3571-4976-843D-DE26022DBB6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Medical" sheetId="1" r:id="rId1"/>
  </sheets>
  <externalReferences>
    <externalReference r:id="rId2"/>
  </externalReferences>
  <calcPr calcId="191029"/>
  <fileRecoveryPr autoRecover="0"/>
</workbook>
</file>

<file path=xl/calcChain.xml><?xml version="1.0" encoding="utf-8"?>
<calcChain xmlns="http://schemas.openxmlformats.org/spreadsheetml/2006/main">
  <c r="AG48" i="1" l="1"/>
  <c r="AF48" i="1"/>
  <c r="AE48" i="1"/>
  <c r="AD48" i="1"/>
  <c r="AG47" i="1"/>
  <c r="AF47" i="1"/>
  <c r="AE47" i="1"/>
  <c r="AD47" i="1"/>
  <c r="AG46" i="1"/>
  <c r="AF46" i="1"/>
  <c r="AE46" i="1"/>
  <c r="AD46" i="1"/>
  <c r="AG45" i="1"/>
  <c r="AF45" i="1"/>
  <c r="AE45" i="1"/>
  <c r="AD45" i="1"/>
  <c r="AG44" i="1"/>
  <c r="AF44" i="1"/>
  <c r="AE44" i="1"/>
  <c r="AD44" i="1"/>
  <c r="AG43" i="1"/>
  <c r="AF43" i="1"/>
  <c r="AE43" i="1"/>
  <c r="AD43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G33" i="1"/>
  <c r="AF33" i="1"/>
  <c r="AE33" i="1"/>
  <c r="AD33" i="1"/>
  <c r="AG32" i="1"/>
  <c r="AF32" i="1"/>
  <c r="AE32" i="1"/>
  <c r="AD32" i="1"/>
  <c r="AG31" i="1"/>
  <c r="AF31" i="1"/>
  <c r="AE31" i="1"/>
  <c r="AD31" i="1"/>
  <c r="AG30" i="1"/>
  <c r="AF30" i="1"/>
  <c r="AE30" i="1"/>
  <c r="AD30" i="1"/>
  <c r="AG29" i="1"/>
  <c r="AF29" i="1"/>
  <c r="AE29" i="1"/>
  <c r="AD29" i="1"/>
  <c r="AG28" i="1"/>
  <c r="AF28" i="1"/>
  <c r="AE28" i="1"/>
  <c r="AD28" i="1"/>
  <c r="AG27" i="1"/>
  <c r="AF27" i="1"/>
  <c r="AE27" i="1"/>
  <c r="AD27" i="1"/>
  <c r="AG26" i="1"/>
  <c r="AF26" i="1"/>
  <c r="AE26" i="1"/>
  <c r="AD26" i="1"/>
  <c r="AG25" i="1"/>
  <c r="AF25" i="1"/>
  <c r="AE25" i="1"/>
  <c r="AD25" i="1"/>
  <c r="AG24" i="1"/>
  <c r="AF24" i="1"/>
  <c r="AE24" i="1"/>
  <c r="AD24" i="1"/>
  <c r="AG23" i="1"/>
  <c r="AF23" i="1"/>
  <c r="AE23" i="1"/>
  <c r="AD23" i="1"/>
  <c r="AG22" i="1"/>
  <c r="AF22" i="1"/>
  <c r="AE22" i="1"/>
  <c r="AD22" i="1"/>
  <c r="AG21" i="1"/>
  <c r="AF21" i="1"/>
  <c r="AE21" i="1"/>
  <c r="AD21" i="1"/>
  <c r="AG20" i="1"/>
  <c r="AF20" i="1"/>
  <c r="AE20" i="1"/>
  <c r="AD20" i="1"/>
  <c r="AG19" i="1"/>
  <c r="AF19" i="1"/>
  <c r="AE19" i="1"/>
  <c r="AD19" i="1"/>
  <c r="AG18" i="1"/>
  <c r="AF18" i="1"/>
  <c r="AE18" i="1"/>
  <c r="AD18" i="1"/>
  <c r="AG17" i="1"/>
  <c r="AF17" i="1"/>
  <c r="AE17" i="1"/>
  <c r="AD17" i="1"/>
  <c r="AG16" i="1"/>
  <c r="AF16" i="1"/>
  <c r="AE16" i="1"/>
  <c r="AD16" i="1"/>
  <c r="AG15" i="1"/>
  <c r="AF15" i="1"/>
  <c r="AE15" i="1"/>
  <c r="AD15" i="1"/>
  <c r="AG14" i="1"/>
  <c r="AF14" i="1"/>
  <c r="AE14" i="1"/>
  <c r="AD14" i="1"/>
  <c r="AG13" i="1"/>
  <c r="AF13" i="1"/>
  <c r="AE13" i="1"/>
  <c r="AD13" i="1"/>
  <c r="AG12" i="1"/>
  <c r="AF12" i="1"/>
  <c r="AE12" i="1"/>
  <c r="AD12" i="1"/>
  <c r="AD49" i="1" l="1"/>
  <c r="AE49" i="1"/>
  <c r="AF49" i="1"/>
  <c r="AG49" i="1"/>
  <c r="AD50" i="1"/>
  <c r="AE50" i="1"/>
  <c r="AF50" i="1"/>
  <c r="AG50" i="1"/>
  <c r="AD51" i="1"/>
  <c r="AE51" i="1"/>
  <c r="AF51" i="1"/>
  <c r="AG51" i="1"/>
  <c r="AD52" i="1"/>
  <c r="AE52" i="1"/>
  <c r="AF52" i="1"/>
  <c r="AG52" i="1"/>
  <c r="AD53" i="1"/>
  <c r="AE53" i="1"/>
  <c r="AF53" i="1"/>
  <c r="AG53" i="1"/>
  <c r="AD54" i="1"/>
  <c r="AE54" i="1"/>
  <c r="AF54" i="1"/>
  <c r="AG54" i="1"/>
  <c r="AD55" i="1"/>
  <c r="AE55" i="1"/>
  <c r="AF55" i="1"/>
  <c r="AG55" i="1"/>
  <c r="AD56" i="1"/>
  <c r="AE56" i="1"/>
  <c r="AF56" i="1"/>
  <c r="AG56" i="1"/>
  <c r="AD57" i="1"/>
  <c r="AE57" i="1"/>
  <c r="AF57" i="1"/>
  <c r="AG57" i="1"/>
  <c r="AD58" i="1"/>
  <c r="AE58" i="1"/>
  <c r="AF58" i="1"/>
  <c r="AG58" i="1"/>
  <c r="AD59" i="1"/>
  <c r="AE59" i="1"/>
  <c r="AF59" i="1"/>
  <c r="AG59" i="1"/>
  <c r="AD60" i="1"/>
  <c r="AE60" i="1"/>
  <c r="AF60" i="1"/>
  <c r="AG60" i="1"/>
  <c r="AD61" i="1"/>
  <c r="AE61" i="1"/>
  <c r="AF61" i="1"/>
  <c r="AG61" i="1"/>
  <c r="AD62" i="1"/>
  <c r="AE62" i="1"/>
  <c r="AF62" i="1"/>
  <c r="AG62" i="1"/>
  <c r="AD63" i="1"/>
  <c r="AE63" i="1"/>
  <c r="AF63" i="1"/>
  <c r="AG63" i="1"/>
  <c r="AD64" i="1"/>
  <c r="AE64" i="1"/>
  <c r="AF64" i="1"/>
  <c r="AG64" i="1"/>
  <c r="AD65" i="1"/>
  <c r="AE65" i="1"/>
  <c r="AF65" i="1"/>
  <c r="AG65" i="1"/>
  <c r="AD66" i="1"/>
  <c r="AE66" i="1"/>
  <c r="AF66" i="1"/>
  <c r="AG66" i="1"/>
  <c r="AD67" i="1"/>
  <c r="AE67" i="1"/>
  <c r="AF67" i="1"/>
  <c r="AG67" i="1"/>
  <c r="AD68" i="1"/>
  <c r="AE68" i="1"/>
  <c r="AF68" i="1"/>
  <c r="AG68" i="1"/>
  <c r="AD69" i="1"/>
  <c r="AE69" i="1"/>
  <c r="AF69" i="1"/>
  <c r="AG69" i="1"/>
  <c r="AD70" i="1"/>
  <c r="AE70" i="1"/>
  <c r="AF70" i="1"/>
  <c r="AG70" i="1"/>
  <c r="AD71" i="1"/>
  <c r="AE71" i="1"/>
  <c r="AF71" i="1"/>
  <c r="AG71" i="1"/>
  <c r="AD72" i="1"/>
  <c r="AE72" i="1"/>
  <c r="AF72" i="1"/>
  <c r="AG72" i="1"/>
  <c r="Q59" i="1" l="1"/>
  <c r="U59" i="1" s="1"/>
  <c r="Q57" i="1"/>
  <c r="U57" i="1" s="1"/>
  <c r="Q56" i="1"/>
  <c r="P59" i="1"/>
  <c r="T59" i="1" s="1"/>
  <c r="P57" i="1"/>
  <c r="T57" i="1" s="1"/>
  <c r="P56" i="1"/>
  <c r="O59" i="1"/>
  <c r="S59" i="1" s="1"/>
  <c r="O57" i="1"/>
  <c r="S57" i="1" s="1"/>
  <c r="O56" i="1"/>
  <c r="N59" i="1"/>
  <c r="N57" i="1"/>
  <c r="N56" i="1"/>
  <c r="R56" i="1" s="1"/>
  <c r="P25" i="1" l="1"/>
  <c r="Q25" i="1"/>
  <c r="O25" i="1"/>
  <c r="N25" i="1"/>
  <c r="N26" i="1"/>
  <c r="Q27" i="1"/>
  <c r="P27" i="1"/>
  <c r="O27" i="1"/>
  <c r="N27" i="1"/>
  <c r="Q26" i="1"/>
  <c r="P26" i="1"/>
  <c r="O26" i="1"/>
  <c r="T26" i="1" l="1"/>
  <c r="T27" i="1"/>
  <c r="S25" i="1"/>
  <c r="U26" i="1"/>
  <c r="U27" i="1"/>
  <c r="U25" i="1"/>
  <c r="R27" i="1"/>
  <c r="R26" i="1"/>
  <c r="T25" i="1"/>
  <c r="S26" i="1"/>
  <c r="S27" i="1"/>
  <c r="R25" i="1"/>
  <c r="Q24" i="1"/>
  <c r="P24" i="1"/>
  <c r="O24" i="1"/>
  <c r="N24" i="1"/>
  <c r="S24" i="1" l="1"/>
  <c r="T24" i="1"/>
  <c r="U24" i="1"/>
  <c r="R24" i="1"/>
  <c r="Q20" i="1"/>
  <c r="P20" i="1"/>
  <c r="O20" i="1"/>
  <c r="O19" i="1"/>
  <c r="N20" i="1"/>
  <c r="T20" i="1" l="1"/>
  <c r="R20" i="1"/>
  <c r="U20" i="1"/>
  <c r="S20" i="1"/>
  <c r="Q72" i="1"/>
  <c r="U72" i="1" s="1"/>
  <c r="P72" i="1"/>
  <c r="T72" i="1" s="1"/>
  <c r="O72" i="1"/>
  <c r="S72" i="1" s="1"/>
  <c r="N72" i="1"/>
  <c r="R72" i="1" s="1"/>
  <c r="Q71" i="1"/>
  <c r="U71" i="1" s="1"/>
  <c r="P71" i="1"/>
  <c r="T71" i="1" s="1"/>
  <c r="O71" i="1"/>
  <c r="S71" i="1" s="1"/>
  <c r="N71" i="1"/>
  <c r="R71" i="1" s="1"/>
  <c r="Q70" i="1"/>
  <c r="U70" i="1" s="1"/>
  <c r="P70" i="1"/>
  <c r="T70" i="1" s="1"/>
  <c r="O70" i="1"/>
  <c r="S70" i="1" s="1"/>
  <c r="N70" i="1"/>
  <c r="R70" i="1" s="1"/>
  <c r="Q69" i="1"/>
  <c r="U69" i="1" s="1"/>
  <c r="P69" i="1"/>
  <c r="T69" i="1" s="1"/>
  <c r="O69" i="1"/>
  <c r="S69" i="1" s="1"/>
  <c r="N69" i="1"/>
  <c r="R69" i="1" s="1"/>
  <c r="Q68" i="1"/>
  <c r="U68" i="1" s="1"/>
  <c r="P68" i="1"/>
  <c r="T68" i="1" s="1"/>
  <c r="O68" i="1"/>
  <c r="S68" i="1" s="1"/>
  <c r="N68" i="1"/>
  <c r="R68" i="1" s="1"/>
  <c r="Q67" i="1"/>
  <c r="U67" i="1" s="1"/>
  <c r="P67" i="1"/>
  <c r="T67" i="1" s="1"/>
  <c r="O67" i="1"/>
  <c r="S67" i="1" s="1"/>
  <c r="N67" i="1"/>
  <c r="R67" i="1" s="1"/>
  <c r="Q66" i="1"/>
  <c r="U66" i="1" s="1"/>
  <c r="P66" i="1"/>
  <c r="T66" i="1" s="1"/>
  <c r="O66" i="1"/>
  <c r="S66" i="1" s="1"/>
  <c r="N66" i="1"/>
  <c r="R66" i="1" s="1"/>
  <c r="Q65" i="1"/>
  <c r="U65" i="1" s="1"/>
  <c r="P65" i="1"/>
  <c r="T65" i="1" s="1"/>
  <c r="O65" i="1"/>
  <c r="S65" i="1" s="1"/>
  <c r="N65" i="1"/>
  <c r="R65" i="1" s="1"/>
  <c r="Q64" i="1"/>
  <c r="U64" i="1" s="1"/>
  <c r="P64" i="1"/>
  <c r="T64" i="1" s="1"/>
  <c r="O64" i="1"/>
  <c r="S64" i="1" s="1"/>
  <c r="N64" i="1"/>
  <c r="R64" i="1" s="1"/>
  <c r="Q63" i="1"/>
  <c r="U63" i="1" s="1"/>
  <c r="P63" i="1"/>
  <c r="T63" i="1" s="1"/>
  <c r="O63" i="1"/>
  <c r="S63" i="1" s="1"/>
  <c r="N63" i="1"/>
  <c r="R63" i="1" s="1"/>
  <c r="Q62" i="1"/>
  <c r="U62" i="1" s="1"/>
  <c r="P62" i="1"/>
  <c r="T62" i="1" s="1"/>
  <c r="O62" i="1"/>
  <c r="S62" i="1" s="1"/>
  <c r="N62" i="1"/>
  <c r="R62" i="1" s="1"/>
  <c r="Q61" i="1"/>
  <c r="U61" i="1" s="1"/>
  <c r="P61" i="1"/>
  <c r="T61" i="1" s="1"/>
  <c r="O61" i="1"/>
  <c r="S61" i="1" s="1"/>
  <c r="N61" i="1"/>
  <c r="R61" i="1" s="1"/>
  <c r="Q60" i="1"/>
  <c r="U60" i="1" s="1"/>
  <c r="P60" i="1"/>
  <c r="T60" i="1" s="1"/>
  <c r="O60" i="1"/>
  <c r="S60" i="1" s="1"/>
  <c r="N60" i="1"/>
  <c r="R60" i="1" s="1"/>
  <c r="Q58" i="1"/>
  <c r="U58" i="1" s="1"/>
  <c r="P58" i="1"/>
  <c r="T58" i="1" s="1"/>
  <c r="O58" i="1"/>
  <c r="S58" i="1" s="1"/>
  <c r="N58" i="1"/>
  <c r="R58" i="1" s="1"/>
  <c r="U56" i="1"/>
  <c r="T56" i="1"/>
  <c r="S56" i="1"/>
  <c r="Q55" i="1"/>
  <c r="U55" i="1" s="1"/>
  <c r="P55" i="1"/>
  <c r="T55" i="1" s="1"/>
  <c r="O55" i="1"/>
  <c r="S55" i="1" s="1"/>
  <c r="N55" i="1"/>
  <c r="Q54" i="1"/>
  <c r="U54" i="1" s="1"/>
  <c r="P54" i="1"/>
  <c r="T54" i="1" s="1"/>
  <c r="O54" i="1"/>
  <c r="S54" i="1" s="1"/>
  <c r="N54" i="1"/>
  <c r="R54" i="1" s="1"/>
  <c r="Q53" i="1"/>
  <c r="U53" i="1" s="1"/>
  <c r="P53" i="1"/>
  <c r="T53" i="1" s="1"/>
  <c r="O53" i="1"/>
  <c r="S53" i="1" s="1"/>
  <c r="N53" i="1"/>
  <c r="Q52" i="1"/>
  <c r="U52" i="1" s="1"/>
  <c r="P52" i="1"/>
  <c r="T52" i="1" s="1"/>
  <c r="O52" i="1"/>
  <c r="S52" i="1" s="1"/>
  <c r="N52" i="1"/>
  <c r="R52" i="1" s="1"/>
  <c r="Q51" i="1"/>
  <c r="U51" i="1" s="1"/>
  <c r="P51" i="1"/>
  <c r="T51" i="1" s="1"/>
  <c r="O51" i="1"/>
  <c r="S51" i="1" s="1"/>
  <c r="N51" i="1"/>
  <c r="R51" i="1" s="1"/>
  <c r="Q50" i="1"/>
  <c r="U50" i="1" s="1"/>
  <c r="P50" i="1"/>
  <c r="T50" i="1" s="1"/>
  <c r="O50" i="1"/>
  <c r="S50" i="1" s="1"/>
  <c r="N50" i="1"/>
  <c r="R50" i="1" s="1"/>
  <c r="Q49" i="1"/>
  <c r="U49" i="1" s="1"/>
  <c r="P49" i="1"/>
  <c r="T49" i="1" s="1"/>
  <c r="O49" i="1"/>
  <c r="S49" i="1" s="1"/>
  <c r="N49" i="1"/>
  <c r="R49" i="1" s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3" i="1"/>
  <c r="P23" i="1"/>
  <c r="O23" i="1"/>
  <c r="N23" i="1"/>
  <c r="Q22" i="1"/>
  <c r="P22" i="1"/>
  <c r="O22" i="1"/>
  <c r="N22" i="1"/>
  <c r="Q21" i="1"/>
  <c r="P21" i="1"/>
  <c r="O21" i="1"/>
  <c r="N21" i="1"/>
  <c r="Q19" i="1"/>
  <c r="P19" i="1"/>
  <c r="S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P13" i="1"/>
  <c r="O13" i="1"/>
  <c r="N13" i="1"/>
  <c r="Q12" i="1"/>
  <c r="P12" i="1"/>
  <c r="O12" i="1"/>
  <c r="N12" i="1"/>
  <c r="S13" i="1" l="1"/>
  <c r="S14" i="1"/>
  <c r="S16" i="1"/>
  <c r="S18" i="1"/>
  <c r="S21" i="1"/>
  <c r="S23" i="1"/>
  <c r="S28" i="1"/>
  <c r="S30" i="1"/>
  <c r="S32" i="1"/>
  <c r="S33" i="1"/>
  <c r="S35" i="1"/>
  <c r="S37" i="1"/>
  <c r="S39" i="1"/>
  <c r="S41" i="1"/>
  <c r="S43" i="1"/>
  <c r="S45" i="1"/>
  <c r="S46" i="1"/>
  <c r="S48" i="1"/>
  <c r="U12" i="1"/>
  <c r="U13" i="1"/>
  <c r="U14" i="1"/>
  <c r="U15" i="1"/>
  <c r="U16" i="1"/>
  <c r="U17" i="1"/>
  <c r="U18" i="1"/>
  <c r="U19" i="1"/>
  <c r="U21" i="1"/>
  <c r="U22" i="1"/>
  <c r="U23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R12" i="1"/>
  <c r="R13" i="1"/>
  <c r="R14" i="1"/>
  <c r="R15" i="1"/>
  <c r="R16" i="1"/>
  <c r="R17" i="1"/>
  <c r="R18" i="1"/>
  <c r="R19" i="1"/>
  <c r="R21" i="1"/>
  <c r="R22" i="1"/>
  <c r="R23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S12" i="1"/>
  <c r="S15" i="1"/>
  <c r="S17" i="1"/>
  <c r="S22" i="1"/>
  <c r="S29" i="1"/>
  <c r="S31" i="1"/>
  <c r="S34" i="1"/>
  <c r="S36" i="1"/>
  <c r="S38" i="1"/>
  <c r="S40" i="1"/>
  <c r="S42" i="1"/>
  <c r="S44" i="1"/>
  <c r="S47" i="1"/>
  <c r="T12" i="1"/>
  <c r="T13" i="1"/>
  <c r="T14" i="1"/>
  <c r="T15" i="1"/>
  <c r="T16" i="1"/>
  <c r="T17" i="1"/>
  <c r="T18" i="1"/>
  <c r="T19" i="1"/>
  <c r="T21" i="1"/>
  <c r="T22" i="1"/>
  <c r="T23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</calcChain>
</file>

<file path=xl/sharedStrings.xml><?xml version="1.0" encoding="utf-8"?>
<sst xmlns="http://schemas.openxmlformats.org/spreadsheetml/2006/main" count="133" uniqueCount="83">
  <si>
    <t>Wellness Credits:</t>
  </si>
  <si>
    <t>Working Spouse Surcharge:</t>
  </si>
  <si>
    <t>Option 
ID</t>
  </si>
  <si>
    <t>Name of Plan</t>
  </si>
  <si>
    <t>Additional Criteria, Notes</t>
  </si>
  <si>
    <t>You 
Only</t>
  </si>
  <si>
    <t>You + Spouse</t>
  </si>
  <si>
    <t>You + Child(ren)</t>
  </si>
  <si>
    <t>You + Family</t>
  </si>
  <si>
    <t>Core PPO</t>
  </si>
  <si>
    <t>Aetna Intl Core PPO</t>
  </si>
  <si>
    <t>Core EPO</t>
  </si>
  <si>
    <t>Core HDHP</t>
  </si>
  <si>
    <t>Traditional Medical PPO</t>
  </si>
  <si>
    <t>NetCare Guam Health Plan Plus</t>
  </si>
  <si>
    <t>Healthy Rewards PPO</t>
  </si>
  <si>
    <t>Healthy Advantage HSA</t>
  </si>
  <si>
    <t>PPO 350</t>
  </si>
  <si>
    <t>PPO 750</t>
  </si>
  <si>
    <t>PPO 1250</t>
  </si>
  <si>
    <t>Anthem CO HMO</t>
  </si>
  <si>
    <t>BCBS IL HMO</t>
  </si>
  <si>
    <t>Aetna Select AZ</t>
  </si>
  <si>
    <t>Aetna Select Buffalo</t>
  </si>
  <si>
    <t>Aetna Select N CA</t>
  </si>
  <si>
    <t>Aetna Select S CA</t>
  </si>
  <si>
    <t>Aetna Select Detroit</t>
  </si>
  <si>
    <t>Aetna Select FL</t>
  </si>
  <si>
    <t>Aetna Select MA</t>
  </si>
  <si>
    <t>Aetna Select Mid-Atlantic</t>
  </si>
  <si>
    <t>Aetna Select MN</t>
  </si>
  <si>
    <t>Aetna Select NC</t>
  </si>
  <si>
    <t>Aetna Select NJ</t>
  </si>
  <si>
    <t>Aetna Select NV</t>
  </si>
  <si>
    <t>Aetna Select NY</t>
  </si>
  <si>
    <t>Aetna Select PA</t>
  </si>
  <si>
    <t>NetCare Guam PPO</t>
  </si>
  <si>
    <t>NetCare Islands/Saipan PPO</t>
  </si>
  <si>
    <t>NetCare Guam HMO</t>
  </si>
  <si>
    <t>NetCare Saipan HMO</t>
  </si>
  <si>
    <t>Aetna International Indemnity</t>
  </si>
  <si>
    <t>Kaiser Atlanta HMO</t>
  </si>
  <si>
    <t>Kaiser Denver HMO-Opt A (sCO)</t>
  </si>
  <si>
    <t>Kaiser Denver HMO-Opt B (sUA)</t>
  </si>
  <si>
    <t>Kaiser N CA HMO - Opt A (sCO)</t>
  </si>
  <si>
    <t>SFO</t>
  </si>
  <si>
    <t>Kaiser N CA HMO - Opt B (sUA)</t>
  </si>
  <si>
    <t>Kaiser S CA HMO - Opt A (sCO)</t>
  </si>
  <si>
    <t>Kaiser S CA HMO - Opt B (sUA)</t>
  </si>
  <si>
    <t>Kaiser HI HMO</t>
  </si>
  <si>
    <t>Kaiser HI POS</t>
  </si>
  <si>
    <t>Kaiser Mid-Atlantic HMO</t>
  </si>
  <si>
    <t>Kaiser Northwest HMO</t>
  </si>
  <si>
    <t>Kaiser WA HMO</t>
  </si>
  <si>
    <t>Medical Mutual OH HMO</t>
  </si>
  <si>
    <t>Medical Mutual OH POS</t>
  </si>
  <si>
    <t>HMSA HI HMO - Opt A (sCO/CMI)</t>
  </si>
  <si>
    <t>HMSA HI HMO - Opt B (sUA)</t>
  </si>
  <si>
    <t>HMSA HI PPP</t>
  </si>
  <si>
    <t>Triple-S</t>
  </si>
  <si>
    <t>TRICARE Supplement Plan</t>
  </si>
  <si>
    <t>3521WAS</t>
  </si>
  <si>
    <t>WA</t>
  </si>
  <si>
    <t>Total rates based on relative value pricing methodology.</t>
  </si>
  <si>
    <t>COBRA premiums based on relative value pricing methodology for self-insured plans, and actual vendor premiums (minus PCORI fees plus wellness load) for fully-insured plans. All rates include 2% COBRA administration load.</t>
  </si>
  <si>
    <t>EMPLOYEE CONTRIBUTIONS FOR 2019</t>
  </si>
  <si>
    <t>IBT MECHANICS AND RELATED</t>
  </si>
  <si>
    <t>Aetna Int'l Traditional PPO</t>
  </si>
  <si>
    <t>TOTAL RATES (see note 1)</t>
  </si>
  <si>
    <t>EMPLOYER SUBSIDY</t>
  </si>
  <si>
    <t>COBRA PREMIUMS (see note 2)</t>
  </si>
  <si>
    <r>
      <t xml:space="preserve">  Monthly Rates </t>
    </r>
    <r>
      <rPr>
        <b/>
        <i/>
        <u/>
        <sz val="10"/>
        <rFont val="Arial Narrow"/>
        <family val="2"/>
      </rPr>
      <t>Before</t>
    </r>
    <r>
      <rPr>
        <b/>
        <sz val="10"/>
        <rFont val="Arial Narrow"/>
        <family val="2"/>
      </rPr>
      <t xml:space="preserve"> Wellness Credits and Working Spouse Surcharge</t>
    </r>
  </si>
  <si>
    <t>You +   Spouse</t>
  </si>
  <si>
    <t>Platinum EPO 250, 90%, 2K OOP, Rx $5, 65%-55%</t>
  </si>
  <si>
    <t>Gold EPO 500, 85%, 2.5K OOP, Rx $5, 65%-55%</t>
  </si>
  <si>
    <t>Silver EPO 1,000, 80%, 3K OOP, Rx $5, 65%-55%</t>
  </si>
  <si>
    <t>Bronze EPO 2,000, 70%,7.35K OOP, $5, 65%-55%</t>
  </si>
  <si>
    <t>EMPLOYEE CONTRIBUTIONS FOR 2020</t>
  </si>
  <si>
    <t>EMPLOYEE CONTRIBUTION CHANGE FROM 2019</t>
  </si>
  <si>
    <t>EMPLOYEE CONTRIBUTION % CHANGE FROM 2019</t>
  </si>
  <si>
    <t>2020 Monthly Medical Rates with Comparison to 2019</t>
  </si>
  <si>
    <t>Core Plan &amp; 9.25% Protection</t>
  </si>
  <si>
    <t>9.25%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</si>
</sst>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&quot; &quot;;\(&quot;$&quot;#,##0.00\)"/>
  </numFmts>
  <fonts count="12" x14ac:knownFonts="1">
    <font>
      <sz val="10"/>
      <color indexed="8"/>
      <name val="Arial Narrow"/>
    </font>
    <font>
      <sz val="10"/>
      <color indexed="9"/>
      <name val="Arial Narrow"/>
      <family val="2"/>
    </font>
    <font>
      <b/>
      <sz val="15"/>
      <color indexed="12"/>
      <name val="Arial Narrow"/>
      <family val="2"/>
    </font>
    <font>
      <b/>
      <sz val="13"/>
      <color indexed="1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b/>
      <i/>
      <u/>
      <sz val="10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6"/>
      <color indexed="12"/>
      <name val="Arial Narrow"/>
      <family val="2"/>
    </font>
    <font>
      <b/>
      <i/>
      <sz val="13"/>
      <color indexed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3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11"/>
      </right>
      <top/>
      <bottom/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/>
      <bottom style="thick">
        <color indexed="13"/>
      </bottom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/>
      <top style="thick">
        <color indexed="13"/>
      </top>
      <bottom/>
      <diagonal/>
    </border>
    <border>
      <left/>
      <right style="thin">
        <color indexed="8"/>
      </right>
      <top style="thick">
        <color indexed="13"/>
      </top>
      <bottom/>
      <diagonal/>
    </border>
    <border>
      <left style="thin">
        <color indexed="8"/>
      </left>
      <right/>
      <top style="thick">
        <color indexed="13"/>
      </top>
      <bottom/>
      <diagonal/>
    </border>
    <border>
      <left/>
      <right/>
      <top style="thick">
        <color indexed="13"/>
      </top>
      <bottom style="medium">
        <color indexed="8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thin">
        <color indexed="8"/>
      </right>
      <top style="thick">
        <color indexed="13"/>
      </top>
      <bottom style="medium">
        <color indexed="14"/>
      </bottom>
      <diagonal/>
    </border>
    <border>
      <left style="thin">
        <color indexed="8"/>
      </left>
      <right/>
      <top style="thick">
        <color indexed="13"/>
      </top>
      <bottom style="medium">
        <color indexed="14"/>
      </bottom>
      <diagonal/>
    </border>
    <border>
      <left/>
      <right/>
      <top style="thick">
        <color indexed="13"/>
      </top>
      <bottom style="medium">
        <color indexed="1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8"/>
      </top>
      <bottom style="thin">
        <color indexed="8"/>
      </bottom>
      <diagonal/>
    </border>
    <border>
      <left style="medium">
        <color indexed="14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medium">
        <color indexed="14"/>
      </top>
      <bottom style="thin">
        <color indexed="8"/>
      </bottom>
      <diagonal/>
    </border>
    <border>
      <left style="thin">
        <color indexed="8"/>
      </left>
      <right style="medium">
        <color indexed="14"/>
      </right>
      <top style="medium">
        <color indexed="14"/>
      </top>
      <bottom style="thin">
        <color indexed="8"/>
      </bottom>
      <diagonal/>
    </border>
    <border>
      <left style="medium">
        <color indexed="1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8"/>
      </bottom>
      <diagonal/>
    </border>
    <border>
      <left style="medium">
        <color indexed="14"/>
      </left>
      <right style="thin">
        <color indexed="14"/>
      </right>
      <top style="thin">
        <color indexed="8"/>
      </top>
      <bottom style="medium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14"/>
      </bottom>
      <diagonal/>
    </border>
    <border>
      <left style="thin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medium">
        <color indexed="14"/>
      </right>
      <top style="thin">
        <color indexed="8"/>
      </top>
      <bottom style="medium">
        <color indexed="14"/>
      </bottom>
      <diagonal/>
    </border>
    <border>
      <left style="medium">
        <color indexed="14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1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14"/>
      </top>
      <bottom/>
      <diagonal/>
    </border>
    <border>
      <left/>
      <right style="thin">
        <color indexed="8"/>
      </right>
      <top style="medium">
        <color indexed="14"/>
      </top>
      <bottom/>
      <diagonal/>
    </border>
    <border>
      <left/>
      <right/>
      <top style="medium">
        <color indexed="1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14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02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0" fillId="0" borderId="8" xfId="0" applyFont="1" applyBorder="1" applyAlignment="1"/>
    <xf numFmtId="0" fontId="0" fillId="3" borderId="9" xfId="0" applyFont="1" applyFill="1" applyBorder="1" applyAlignment="1"/>
    <xf numFmtId="0" fontId="0" fillId="3" borderId="10" xfId="0" applyFont="1" applyFill="1" applyBorder="1" applyAlignment="1"/>
    <xf numFmtId="0" fontId="1" fillId="2" borderId="13" xfId="0" applyFont="1" applyFill="1" applyBorder="1" applyAlignment="1"/>
    <xf numFmtId="0" fontId="2" fillId="0" borderId="14" xfId="0" applyFont="1" applyBorder="1" applyAlignment="1"/>
    <xf numFmtId="0" fontId="2" fillId="3" borderId="15" xfId="0" applyFont="1" applyFill="1" applyBorder="1" applyAlignment="1"/>
    <xf numFmtId="0" fontId="2" fillId="3" borderId="16" xfId="0" applyFont="1" applyFill="1" applyBorder="1" applyAlignment="1"/>
    <xf numFmtId="0" fontId="2" fillId="0" borderId="17" xfId="0" applyFont="1" applyBorder="1" applyAlignment="1"/>
    <xf numFmtId="0" fontId="0" fillId="0" borderId="18" xfId="0" applyFont="1" applyBorder="1" applyAlignment="1"/>
    <xf numFmtId="0" fontId="0" fillId="3" borderId="19" xfId="0" applyFont="1" applyFill="1" applyBorder="1" applyAlignment="1"/>
    <xf numFmtId="0" fontId="0" fillId="3" borderId="20" xfId="0" applyFont="1" applyFill="1" applyBorder="1" applyAlignment="1"/>
    <xf numFmtId="0" fontId="0" fillId="3" borderId="21" xfId="0" applyFont="1" applyFill="1" applyBorder="1" applyAlignment="1"/>
    <xf numFmtId="0" fontId="0" fillId="0" borderId="22" xfId="0" applyFont="1" applyBorder="1" applyAlignment="1"/>
    <xf numFmtId="0" fontId="3" fillId="0" borderId="14" xfId="0" applyFont="1" applyBorder="1" applyAlignment="1"/>
    <xf numFmtId="0" fontId="3" fillId="3" borderId="15" xfId="0" applyFont="1" applyFill="1" applyBorder="1" applyAlignment="1"/>
    <xf numFmtId="0" fontId="3" fillId="3" borderId="16" xfId="0" applyFont="1" applyFill="1" applyBorder="1" applyAlignment="1"/>
    <xf numFmtId="0" fontId="3" fillId="0" borderId="17" xfId="0" applyFont="1" applyBorder="1" applyAlignment="1"/>
    <xf numFmtId="0" fontId="0" fillId="0" borderId="23" xfId="0" applyFont="1" applyBorder="1" applyAlignment="1"/>
    <xf numFmtId="0" fontId="0" fillId="3" borderId="24" xfId="0" applyFont="1" applyFill="1" applyBorder="1" applyAlignment="1"/>
    <xf numFmtId="0" fontId="0" fillId="3" borderId="25" xfId="0" applyFont="1" applyFill="1" applyBorder="1" applyAlignment="1"/>
    <xf numFmtId="0" fontId="0" fillId="3" borderId="26" xfId="0" applyFont="1" applyFill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9" xfId="0" applyFont="1" applyBorder="1" applyAlignment="1"/>
    <xf numFmtId="0" fontId="0" fillId="0" borderId="57" xfId="0" applyFont="1" applyBorder="1" applyAlignment="1"/>
    <xf numFmtId="0" fontId="1" fillId="2" borderId="70" xfId="0" applyFont="1" applyFill="1" applyBorder="1" applyAlignment="1"/>
    <xf numFmtId="0" fontId="1" fillId="2" borderId="71" xfId="0" applyFont="1" applyFill="1" applyBorder="1" applyAlignment="1"/>
    <xf numFmtId="0" fontId="1" fillId="2" borderId="75" xfId="0" applyFont="1" applyFill="1" applyBorder="1" applyAlignment="1"/>
    <xf numFmtId="0" fontId="0" fillId="0" borderId="0" xfId="0" applyNumberFormat="1" applyFont="1" applyAlignment="1"/>
    <xf numFmtId="0" fontId="0" fillId="0" borderId="10" xfId="0" applyFont="1" applyBorder="1" applyAlignment="1"/>
    <xf numFmtId="164" fontId="4" fillId="4" borderId="62" xfId="0" applyNumberFormat="1" applyFont="1" applyFill="1" applyBorder="1" applyAlignment="1">
      <alignment horizontal="center" vertical="center"/>
    </xf>
    <xf numFmtId="164" fontId="4" fillId="4" borderId="39" xfId="0" applyNumberFormat="1" applyFont="1" applyFill="1" applyBorder="1" applyAlignment="1">
      <alignment horizontal="center" vertical="center"/>
    </xf>
    <xf numFmtId="164" fontId="4" fillId="4" borderId="99" xfId="0" applyNumberFormat="1" applyFont="1" applyFill="1" applyBorder="1" applyAlignment="1">
      <alignment horizontal="center" vertical="center"/>
    </xf>
    <xf numFmtId="164" fontId="4" fillId="0" borderId="37" xfId="0" applyNumberFormat="1" applyFont="1" applyBorder="1" applyAlignment="1"/>
    <xf numFmtId="164" fontId="4" fillId="0" borderId="8" xfId="0" applyNumberFormat="1" applyFont="1" applyBorder="1" applyAlignment="1"/>
    <xf numFmtId="0" fontId="4" fillId="0" borderId="8" xfId="0" applyFont="1" applyBorder="1" applyAlignment="1"/>
    <xf numFmtId="0" fontId="4" fillId="3" borderId="48" xfId="0" applyFont="1" applyFill="1" applyBorder="1" applyAlignment="1"/>
    <xf numFmtId="0" fontId="4" fillId="3" borderId="49" xfId="0" applyFont="1" applyFill="1" applyBorder="1" applyAlignment="1"/>
    <xf numFmtId="0" fontId="4" fillId="0" borderId="92" xfId="0" applyFont="1" applyBorder="1" applyAlignment="1"/>
    <xf numFmtId="0" fontId="4" fillId="0" borderId="50" xfId="0" applyFont="1" applyBorder="1" applyAlignment="1"/>
    <xf numFmtId="0" fontId="4" fillId="0" borderId="51" xfId="0" applyFont="1" applyBorder="1" applyAlignment="1"/>
    <xf numFmtId="49" fontId="6" fillId="6" borderId="96" xfId="0" applyNumberFormat="1" applyFont="1" applyFill="1" applyBorder="1" applyAlignment="1">
      <alignment horizontal="center" vertical="center" wrapText="1"/>
    </xf>
    <xf numFmtId="49" fontId="6" fillId="6" borderId="95" xfId="0" applyNumberFormat="1" applyFont="1" applyFill="1" applyBorder="1" applyAlignment="1">
      <alignment horizontal="center" vertical="center" wrapText="1"/>
    </xf>
    <xf numFmtId="49" fontId="6" fillId="6" borderId="97" xfId="0" applyNumberFormat="1" applyFont="1" applyFill="1" applyBorder="1" applyAlignment="1">
      <alignment horizontal="center" vertical="center" wrapText="1"/>
    </xf>
    <xf numFmtId="164" fontId="4" fillId="4" borderId="80" xfId="0" applyNumberFormat="1" applyFont="1" applyFill="1" applyBorder="1" applyAlignment="1">
      <alignment horizontal="center" vertical="center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81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164" fontId="4" fillId="4" borderId="58" xfId="0" applyNumberFormat="1" applyFont="1" applyFill="1" applyBorder="1" applyAlignment="1">
      <alignment horizontal="center" vertical="center"/>
    </xf>
    <xf numFmtId="164" fontId="4" fillId="4" borderId="59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79" xfId="0" applyNumberFormat="1" applyFont="1" applyFill="1" applyBorder="1" applyAlignment="1">
      <alignment horizontal="center" vertical="center"/>
    </xf>
    <xf numFmtId="164" fontId="4" fillId="4" borderId="54" xfId="0" applyNumberFormat="1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164" fontId="4" fillId="4" borderId="56" xfId="0" applyNumberFormat="1" applyFont="1" applyFill="1" applyBorder="1" applyAlignment="1">
      <alignment horizontal="center" vertical="center"/>
    </xf>
    <xf numFmtId="0" fontId="4" fillId="0" borderId="63" xfId="0" applyFont="1" applyBorder="1" applyAlignment="1"/>
    <xf numFmtId="0" fontId="4" fillId="3" borderId="64" xfId="0" applyFont="1" applyFill="1" applyBorder="1" applyAlignment="1"/>
    <xf numFmtId="0" fontId="4" fillId="3" borderId="65" xfId="0" applyFont="1" applyFill="1" applyBorder="1" applyAlignment="1"/>
    <xf numFmtId="0" fontId="4" fillId="3" borderId="66" xfId="0" applyFont="1" applyFill="1" applyBorder="1" applyAlignment="1"/>
    <xf numFmtId="0" fontId="4" fillId="0" borderId="67" xfId="0" applyFont="1" applyBorder="1" applyAlignment="1"/>
    <xf numFmtId="0" fontId="9" fillId="0" borderId="8" xfId="0" applyNumberFormat="1" applyFont="1" applyBorder="1" applyAlignment="1">
      <alignment horizontal="right"/>
    </xf>
    <xf numFmtId="49" fontId="4" fillId="0" borderId="8" xfId="0" applyNumberFormat="1" applyFont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4" fillId="3" borderId="11" xfId="0" applyFont="1" applyFill="1" applyBorder="1" applyAlignment="1"/>
    <xf numFmtId="0" fontId="4" fillId="0" borderId="12" xfId="0" applyFont="1" applyBorder="1" applyAlignment="1"/>
    <xf numFmtId="0" fontId="4" fillId="3" borderId="68" xfId="0" applyFont="1" applyFill="1" applyBorder="1" applyAlignment="1"/>
    <xf numFmtId="0" fontId="4" fillId="3" borderId="69" xfId="0" applyFont="1" applyFill="1" applyBorder="1" applyAlignment="1"/>
    <xf numFmtId="0" fontId="7" fillId="2" borderId="71" xfId="0" applyFont="1" applyFill="1" applyBorder="1" applyAlignment="1"/>
    <xf numFmtId="0" fontId="7" fillId="2" borderId="72" xfId="0" applyFont="1" applyFill="1" applyBorder="1" applyAlignment="1"/>
    <xf numFmtId="0" fontId="7" fillId="2" borderId="73" xfId="0" applyFont="1" applyFill="1" applyBorder="1" applyAlignment="1"/>
    <xf numFmtId="0" fontId="7" fillId="2" borderId="74" xfId="0" applyFont="1" applyFill="1" applyBorder="1" applyAlignment="1"/>
    <xf numFmtId="0" fontId="4" fillId="0" borderId="0" xfId="0" applyNumberFormat="1" applyFont="1" applyAlignment="1"/>
    <xf numFmtId="49" fontId="10" fillId="0" borderId="14" xfId="0" applyNumberFormat="1" applyFont="1" applyBorder="1" applyAlignment="1"/>
    <xf numFmtId="49" fontId="6" fillId="6" borderId="55" xfId="0" applyNumberFormat="1" applyFont="1" applyFill="1" applyBorder="1" applyAlignment="1">
      <alignment horizontal="center" vertical="center" wrapText="1"/>
    </xf>
    <xf numFmtId="49" fontId="6" fillId="6" borderId="56" xfId="0" applyNumberFormat="1" applyFont="1" applyFill="1" applyBorder="1" applyAlignment="1">
      <alignment horizontal="center" vertical="center" wrapText="1"/>
    </xf>
    <xf numFmtId="49" fontId="6" fillId="6" borderId="54" xfId="0" applyNumberFormat="1" applyFont="1" applyFill="1" applyBorder="1" applyAlignment="1">
      <alignment horizontal="center" vertical="center" wrapText="1"/>
    </xf>
    <xf numFmtId="164" fontId="4" fillId="7" borderId="33" xfId="0" applyNumberFormat="1" applyFont="1" applyFill="1" applyBorder="1" applyAlignment="1">
      <alignment horizontal="center"/>
    </xf>
    <xf numFmtId="164" fontId="4" fillId="7" borderId="34" xfId="0" applyNumberFormat="1" applyFont="1" applyFill="1" applyBorder="1" applyAlignment="1">
      <alignment horizontal="center"/>
    </xf>
    <xf numFmtId="164" fontId="4" fillId="7" borderId="35" xfId="0" applyNumberFormat="1" applyFont="1" applyFill="1" applyBorder="1" applyAlignment="1">
      <alignment horizontal="center"/>
    </xf>
    <xf numFmtId="164" fontId="4" fillId="7" borderId="36" xfId="0" applyNumberFormat="1" applyFont="1" applyFill="1" applyBorder="1" applyAlignment="1">
      <alignment horizontal="center"/>
    </xf>
    <xf numFmtId="164" fontId="4" fillId="7" borderId="41" xfId="0" applyNumberFormat="1" applyFont="1" applyFill="1" applyBorder="1" applyAlignment="1">
      <alignment horizontal="center"/>
    </xf>
    <xf numFmtId="164" fontId="4" fillId="7" borderId="42" xfId="0" applyNumberFormat="1" applyFont="1" applyFill="1" applyBorder="1" applyAlignment="1">
      <alignment horizontal="center"/>
    </xf>
    <xf numFmtId="164" fontId="4" fillId="7" borderId="43" xfId="0" applyNumberFormat="1" applyFont="1" applyFill="1" applyBorder="1" applyAlignment="1">
      <alignment horizontal="center"/>
    </xf>
    <xf numFmtId="164" fontId="4" fillId="7" borderId="44" xfId="0" applyNumberFormat="1" applyFont="1" applyFill="1" applyBorder="1" applyAlignment="1">
      <alignment horizontal="center"/>
    </xf>
    <xf numFmtId="164" fontId="4" fillId="7" borderId="45" xfId="0" applyNumberFormat="1" applyFont="1" applyFill="1" applyBorder="1" applyAlignment="1">
      <alignment horizontal="center"/>
    </xf>
    <xf numFmtId="164" fontId="4" fillId="7" borderId="46" xfId="0" applyNumberFormat="1" applyFont="1" applyFill="1" applyBorder="1" applyAlignment="1">
      <alignment horizontal="center"/>
    </xf>
    <xf numFmtId="164" fontId="4" fillId="4" borderId="84" xfId="0" applyNumberFormat="1" applyFont="1" applyFill="1" applyBorder="1" applyAlignment="1">
      <alignment horizontal="center" vertical="center"/>
    </xf>
    <xf numFmtId="164" fontId="4" fillId="4" borderId="85" xfId="0" applyNumberFormat="1" applyFont="1" applyFill="1" applyBorder="1" applyAlignment="1">
      <alignment horizontal="center" vertical="center"/>
    </xf>
    <xf numFmtId="164" fontId="4" fillId="4" borderId="86" xfId="0" applyNumberFormat="1" applyFont="1" applyFill="1" applyBorder="1" applyAlignment="1">
      <alignment horizontal="center" vertical="center"/>
    </xf>
    <xf numFmtId="164" fontId="4" fillId="4" borderId="130" xfId="0" applyNumberFormat="1" applyFont="1" applyFill="1" applyBorder="1" applyAlignment="1">
      <alignment horizontal="center" vertical="center"/>
    </xf>
    <xf numFmtId="164" fontId="4" fillId="4" borderId="69" xfId="0" applyNumberFormat="1" applyFont="1" applyFill="1" applyBorder="1" applyAlignment="1">
      <alignment horizontal="center" vertical="center"/>
    </xf>
    <xf numFmtId="7" fontId="4" fillId="4" borderId="104" xfId="0" applyNumberFormat="1" applyFont="1" applyFill="1" applyBorder="1" applyAlignment="1">
      <alignment horizontal="center" vertical="center"/>
    </xf>
    <xf numFmtId="7" fontId="4" fillId="4" borderId="105" xfId="0" applyNumberFormat="1" applyFont="1" applyFill="1" applyBorder="1" applyAlignment="1">
      <alignment horizontal="center" vertical="center"/>
    </xf>
    <xf numFmtId="7" fontId="4" fillId="4" borderId="106" xfId="0" applyNumberFormat="1" applyFont="1" applyFill="1" applyBorder="1" applyAlignment="1">
      <alignment horizontal="center" vertical="center"/>
    </xf>
    <xf numFmtId="164" fontId="4" fillId="4" borderId="89" xfId="0" applyNumberFormat="1" applyFont="1" applyFill="1" applyBorder="1" applyAlignment="1">
      <alignment horizontal="center" vertical="center"/>
    </xf>
    <xf numFmtId="164" fontId="4" fillId="4" borderId="90" xfId="0" applyNumberFormat="1" applyFont="1" applyFill="1" applyBorder="1" applyAlignment="1">
      <alignment horizontal="center" vertical="center"/>
    </xf>
    <xf numFmtId="10" fontId="4" fillId="4" borderId="77" xfId="0" applyNumberFormat="1" applyFont="1" applyFill="1" applyBorder="1" applyAlignment="1">
      <alignment horizontal="center" vertical="center"/>
    </xf>
    <xf numFmtId="10" fontId="4" fillId="4" borderId="31" xfId="0" applyNumberFormat="1" applyFont="1" applyFill="1" applyBorder="1" applyAlignment="1">
      <alignment horizontal="center" vertical="center"/>
    </xf>
    <xf numFmtId="10" fontId="4" fillId="4" borderId="58" xfId="0" applyNumberFormat="1" applyFont="1" applyFill="1" applyBorder="1" applyAlignment="1">
      <alignment horizontal="center" vertical="center"/>
    </xf>
    <xf numFmtId="164" fontId="4" fillId="4" borderId="100" xfId="0" applyNumberFormat="1" applyFont="1" applyFill="1" applyBorder="1" applyAlignment="1">
      <alignment horizontal="center" vertical="center"/>
    </xf>
    <xf numFmtId="164" fontId="4" fillId="4" borderId="101" xfId="0" applyNumberFormat="1" applyFont="1" applyFill="1" applyBorder="1" applyAlignment="1">
      <alignment horizontal="center" vertical="center"/>
    </xf>
    <xf numFmtId="10" fontId="4" fillId="4" borderId="87" xfId="0" applyNumberFormat="1" applyFont="1" applyFill="1" applyBorder="1" applyAlignment="1">
      <alignment horizontal="center" vertical="center"/>
    </xf>
    <xf numFmtId="10" fontId="4" fillId="4" borderId="60" xfId="0" applyNumberFormat="1" applyFont="1" applyFill="1" applyBorder="1" applyAlignment="1">
      <alignment horizontal="center" vertical="center"/>
    </xf>
    <xf numFmtId="10" fontId="4" fillId="4" borderId="61" xfId="0" applyNumberFormat="1" applyFont="1" applyFill="1" applyBorder="1" applyAlignment="1">
      <alignment horizontal="center" vertical="center"/>
    </xf>
    <xf numFmtId="10" fontId="4" fillId="4" borderId="78" xfId="0" applyNumberFormat="1" applyFont="1" applyFill="1" applyBorder="1" applyAlignment="1">
      <alignment horizontal="center" vertical="center"/>
    </xf>
    <xf numFmtId="10" fontId="4" fillId="4" borderId="39" xfId="0" applyNumberFormat="1" applyFont="1" applyFill="1" applyBorder="1" applyAlignment="1">
      <alignment horizontal="center" vertical="center"/>
    </xf>
    <xf numFmtId="10" fontId="4" fillId="4" borderId="62" xfId="0" applyNumberFormat="1" applyFont="1" applyFill="1" applyBorder="1" applyAlignment="1">
      <alignment horizontal="center" vertical="center"/>
    </xf>
    <xf numFmtId="164" fontId="4" fillId="4" borderId="98" xfId="0" applyNumberFormat="1" applyFont="1" applyFill="1" applyBorder="1" applyAlignment="1">
      <alignment horizontal="center" vertical="center"/>
    </xf>
    <xf numFmtId="10" fontId="4" fillId="4" borderId="30" xfId="0" applyNumberFormat="1" applyFont="1" applyFill="1" applyBorder="1" applyAlignment="1">
      <alignment horizontal="center" vertical="center"/>
    </xf>
    <xf numFmtId="10" fontId="4" fillId="4" borderId="91" xfId="0" applyNumberFormat="1" applyFont="1" applyFill="1" applyBorder="1" applyAlignment="1">
      <alignment horizontal="center" vertical="center"/>
    </xf>
    <xf numFmtId="164" fontId="4" fillId="4" borderId="78" xfId="0" applyNumberFormat="1" applyFont="1" applyFill="1" applyBorder="1" applyAlignment="1">
      <alignment horizontal="center" vertical="center"/>
    </xf>
    <xf numFmtId="10" fontId="4" fillId="4" borderId="38" xfId="0" applyNumberFormat="1" applyFont="1" applyFill="1" applyBorder="1" applyAlignment="1">
      <alignment horizontal="center" vertical="center"/>
    </xf>
    <xf numFmtId="10" fontId="4" fillId="4" borderId="76" xfId="0" applyNumberFormat="1" applyFont="1" applyFill="1" applyBorder="1" applyAlignment="1">
      <alignment horizontal="center" vertical="center"/>
    </xf>
    <xf numFmtId="164" fontId="4" fillId="4" borderId="77" xfId="0" applyNumberFormat="1" applyFont="1" applyFill="1" applyBorder="1" applyAlignment="1">
      <alignment horizontal="center" vertical="center"/>
    </xf>
    <xf numFmtId="164" fontId="4" fillId="4" borderId="87" xfId="0" applyNumberFormat="1" applyFont="1" applyFill="1" applyBorder="1" applyAlignment="1">
      <alignment horizontal="center" vertical="center"/>
    </xf>
    <xf numFmtId="10" fontId="4" fillId="4" borderId="59" xfId="0" applyNumberFormat="1" applyFont="1" applyFill="1" applyBorder="1" applyAlignment="1">
      <alignment horizontal="center" vertical="center"/>
    </xf>
    <xf numFmtId="164" fontId="4" fillId="4" borderId="131" xfId="0" applyNumberFormat="1" applyFont="1" applyFill="1" applyBorder="1" applyAlignment="1">
      <alignment horizontal="center" vertical="center"/>
    </xf>
    <xf numFmtId="164" fontId="4" fillId="4" borderId="132" xfId="0" applyNumberFormat="1" applyFont="1" applyFill="1" applyBorder="1" applyAlignment="1">
      <alignment horizontal="center" vertical="center"/>
    </xf>
    <xf numFmtId="164" fontId="4" fillId="4" borderId="68" xfId="0" applyNumberFormat="1" applyFont="1" applyFill="1" applyBorder="1" applyAlignment="1">
      <alignment horizontal="center" vertical="center"/>
    </xf>
    <xf numFmtId="164" fontId="4" fillId="4" borderId="129" xfId="0" applyNumberFormat="1" applyFont="1" applyFill="1" applyBorder="1" applyAlignment="1">
      <alignment horizontal="center" vertical="center"/>
    </xf>
    <xf numFmtId="164" fontId="4" fillId="4" borderId="133" xfId="0" applyNumberFormat="1" applyFont="1" applyFill="1" applyBorder="1" applyAlignment="1">
      <alignment horizontal="center" vertical="center"/>
    </xf>
    <xf numFmtId="164" fontId="4" fillId="4" borderId="134" xfId="0" applyNumberFormat="1" applyFont="1" applyFill="1" applyBorder="1" applyAlignment="1">
      <alignment horizontal="center" vertical="center"/>
    </xf>
    <xf numFmtId="164" fontId="4" fillId="4" borderId="135" xfId="0" applyNumberFormat="1" applyFont="1" applyFill="1" applyBorder="1" applyAlignment="1">
      <alignment horizontal="center" vertical="center"/>
    </xf>
    <xf numFmtId="164" fontId="4" fillId="4" borderId="93" xfId="0" applyNumberFormat="1" applyFont="1" applyFill="1" applyBorder="1" applyAlignment="1">
      <alignment horizontal="center" vertical="center"/>
    </xf>
    <xf numFmtId="164" fontId="4" fillId="4" borderId="88" xfId="0" applyNumberFormat="1" applyFont="1" applyFill="1" applyBorder="1" applyAlignment="1">
      <alignment horizontal="center" vertical="center"/>
    </xf>
    <xf numFmtId="164" fontId="4" fillId="4" borderId="94" xfId="0" applyNumberFormat="1" applyFont="1" applyFill="1" applyBorder="1" applyAlignment="1">
      <alignment horizontal="center" vertical="center"/>
    </xf>
    <xf numFmtId="164" fontId="4" fillId="4" borderId="123" xfId="0" applyNumberFormat="1" applyFont="1" applyFill="1" applyBorder="1" applyAlignment="1">
      <alignment horizontal="center" vertical="center"/>
    </xf>
    <xf numFmtId="10" fontId="4" fillId="4" borderId="122" xfId="0" applyNumberFormat="1" applyFont="1" applyFill="1" applyBorder="1" applyAlignment="1">
      <alignment horizontal="center" vertical="center"/>
    </xf>
    <xf numFmtId="10" fontId="4" fillId="4" borderId="85" xfId="0" applyNumberFormat="1" applyFont="1" applyFill="1" applyBorder="1" applyAlignment="1">
      <alignment horizontal="center" vertical="center"/>
    </xf>
    <xf numFmtId="10" fontId="4" fillId="4" borderId="86" xfId="0" applyNumberFormat="1" applyFont="1" applyFill="1" applyBorder="1" applyAlignment="1">
      <alignment horizontal="center" vertical="center"/>
    </xf>
    <xf numFmtId="10" fontId="4" fillId="4" borderId="79" xfId="0" applyNumberFormat="1" applyFont="1" applyFill="1" applyBorder="1" applyAlignment="1">
      <alignment horizontal="center" vertical="center"/>
    </xf>
    <xf numFmtId="10" fontId="4" fillId="4" borderId="80" xfId="0" applyNumberFormat="1" applyFont="1" applyFill="1" applyBorder="1" applyAlignment="1">
      <alignment horizontal="center" vertical="center"/>
    </xf>
    <xf numFmtId="10" fontId="4" fillId="4" borderId="81" xfId="0" applyNumberFormat="1" applyFont="1" applyFill="1" applyBorder="1" applyAlignment="1">
      <alignment horizontal="center" vertical="center"/>
    </xf>
    <xf numFmtId="10" fontId="4" fillId="4" borderId="54" xfId="0" applyNumberFormat="1" applyFont="1" applyFill="1" applyBorder="1" applyAlignment="1">
      <alignment horizontal="center" vertical="center"/>
    </xf>
    <xf numFmtId="10" fontId="4" fillId="4" borderId="55" xfId="0" applyNumberFormat="1" applyFont="1" applyFill="1" applyBorder="1" applyAlignment="1">
      <alignment horizontal="center" vertical="center"/>
    </xf>
    <xf numFmtId="10" fontId="4" fillId="4" borderId="56" xfId="0" applyNumberFormat="1" applyFont="1" applyFill="1" applyBorder="1" applyAlignment="1">
      <alignment horizontal="center" vertical="center"/>
    </xf>
    <xf numFmtId="49" fontId="4" fillId="0" borderId="83" xfId="0" applyNumberFormat="1" applyFont="1" applyBorder="1" applyAlignment="1">
      <alignment vertical="center"/>
    </xf>
    <xf numFmtId="49" fontId="4" fillId="0" borderId="60" xfId="0" applyNumberFormat="1" applyFont="1" applyBorder="1" applyAlignment="1">
      <alignment vertical="center"/>
    </xf>
    <xf numFmtId="0" fontId="4" fillId="0" borderId="82" xfId="0" applyNumberFormat="1" applyFont="1" applyBorder="1" applyAlignment="1">
      <alignment horizontal="center" vertical="center"/>
    </xf>
    <xf numFmtId="0" fontId="4" fillId="0" borderId="100" xfId="0" applyNumberFormat="1" applyFont="1" applyBorder="1" applyAlignment="1">
      <alignment horizontal="center" vertical="center"/>
    </xf>
    <xf numFmtId="0" fontId="4" fillId="5" borderId="101" xfId="0" applyFont="1" applyFill="1" applyBorder="1" applyAlignment="1">
      <alignment vertical="center"/>
    </xf>
    <xf numFmtId="0" fontId="4" fillId="0" borderId="84" xfId="0" applyNumberFormat="1" applyFont="1" applyBorder="1" applyAlignment="1">
      <alignment horizontal="center" vertical="center"/>
    </xf>
    <xf numFmtId="49" fontId="4" fillId="0" borderId="85" xfId="0" applyNumberFormat="1" applyFont="1" applyBorder="1" applyAlignment="1">
      <alignment vertical="center"/>
    </xf>
    <xf numFmtId="0" fontId="4" fillId="0" borderId="102" xfId="0" applyNumberFormat="1" applyFont="1" applyBorder="1" applyAlignment="1">
      <alignment horizontal="center" vertical="center"/>
    </xf>
    <xf numFmtId="49" fontId="4" fillId="0" borderId="136" xfId="0" applyNumberFormat="1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49" fontId="4" fillId="0" borderId="137" xfId="0" applyNumberFormat="1" applyFont="1" applyBorder="1" applyAlignment="1">
      <alignment vertical="center"/>
    </xf>
    <xf numFmtId="49" fontId="6" fillId="7" borderId="86" xfId="0" applyNumberFormat="1" applyFont="1" applyFill="1" applyBorder="1" applyAlignment="1">
      <alignment vertical="center"/>
    </xf>
    <xf numFmtId="0" fontId="4" fillId="0" borderId="79" xfId="0" applyNumberFormat="1" applyFont="1" applyBorder="1" applyAlignment="1">
      <alignment horizontal="center" vertical="center"/>
    </xf>
    <xf numFmtId="49" fontId="4" fillId="0" borderId="80" xfId="0" applyNumberFormat="1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4" fillId="0" borderId="59" xfId="0" applyNumberFormat="1" applyFont="1" applyBorder="1" applyAlignment="1">
      <alignment horizontal="center" vertical="center"/>
    </xf>
    <xf numFmtId="0" fontId="4" fillId="0" borderId="61" xfId="0" applyFont="1" applyBorder="1" applyAlignment="1">
      <alignment vertical="center"/>
    </xf>
    <xf numFmtId="0" fontId="4" fillId="0" borderId="38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108" xfId="0" applyFont="1" applyBorder="1" applyAlignment="1">
      <alignment horizontal="center" vertical="center"/>
    </xf>
    <xf numFmtId="0" fontId="4" fillId="0" borderId="90" xfId="0" applyFont="1" applyBorder="1" applyAlignment="1">
      <alignment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vertical="center"/>
    </xf>
    <xf numFmtId="0" fontId="4" fillId="0" borderId="30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122" xfId="0" applyNumberFormat="1" applyFont="1" applyBorder="1" applyAlignment="1">
      <alignment horizontal="center" vertical="center"/>
    </xf>
    <xf numFmtId="0" fontId="6" fillId="7" borderId="61" xfId="0" quotePrefix="1" applyFont="1" applyFill="1" applyBorder="1" applyAlignment="1">
      <alignment vertical="center"/>
    </xf>
    <xf numFmtId="0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49" fontId="4" fillId="0" borderId="61" xfId="0" applyNumberFormat="1" applyFont="1" applyBorder="1" applyAlignment="1">
      <alignment vertical="center"/>
    </xf>
    <xf numFmtId="0" fontId="4" fillId="7" borderId="106" xfId="0" applyFont="1" applyFill="1" applyBorder="1" applyAlignment="1">
      <alignment vertical="center"/>
    </xf>
    <xf numFmtId="49" fontId="4" fillId="0" borderId="38" xfId="0" applyNumberFormat="1" applyFont="1" applyBorder="1" applyAlignment="1">
      <alignment horizontal="center" vertical="center"/>
    </xf>
    <xf numFmtId="49" fontId="4" fillId="0" borderId="62" xfId="0" applyNumberFormat="1" applyFont="1" applyBorder="1" applyAlignment="1">
      <alignment vertical="center"/>
    </xf>
    <xf numFmtId="49" fontId="11" fillId="0" borderId="14" xfId="0" applyNumberFormat="1" applyFont="1" applyBorder="1" applyAlignment="1"/>
    <xf numFmtId="0" fontId="5" fillId="3" borderId="10" xfId="0" applyFont="1" applyFill="1" applyBorder="1" applyAlignment="1"/>
    <xf numFmtId="0" fontId="0" fillId="0" borderId="18" xfId="0" applyFont="1" applyBorder="1" applyAlignment="1">
      <alignment horizontal="center" vertical="center"/>
    </xf>
    <xf numFmtId="0" fontId="4" fillId="7" borderId="129" xfId="0" applyFont="1" applyFill="1" applyBorder="1" applyAlignment="1">
      <alignment vertical="center"/>
    </xf>
    <xf numFmtId="7" fontId="4" fillId="0" borderId="108" xfId="0" applyNumberFormat="1" applyFont="1" applyBorder="1"/>
    <xf numFmtId="7" fontId="4" fillId="0" borderId="90" xfId="0" applyNumberFormat="1" applyFont="1" applyBorder="1"/>
    <xf numFmtId="7" fontId="4" fillId="0" borderId="107" xfId="0" applyNumberFormat="1" applyFont="1" applyBorder="1"/>
    <xf numFmtId="7" fontId="4" fillId="0" borderId="114" xfId="0" applyNumberFormat="1" applyFont="1" applyBorder="1"/>
    <xf numFmtId="7" fontId="4" fillId="0" borderId="115" xfId="0" applyNumberFormat="1" applyFont="1" applyBorder="1"/>
    <xf numFmtId="7" fontId="4" fillId="0" borderId="116" xfId="0" applyNumberFormat="1" applyFont="1" applyBorder="1"/>
    <xf numFmtId="7" fontId="4" fillId="0" borderId="104" xfId="0" applyNumberFormat="1" applyFont="1" applyBorder="1"/>
    <xf numFmtId="7" fontId="4" fillId="0" borderId="105" xfId="0" applyNumberFormat="1" applyFont="1" applyBorder="1"/>
    <xf numFmtId="7" fontId="4" fillId="0" borderId="106" xfId="0" applyNumberFormat="1" applyFont="1" applyBorder="1"/>
    <xf numFmtId="7" fontId="4" fillId="0" borderId="117" xfId="0" applyNumberFormat="1" applyFont="1" applyBorder="1"/>
    <xf numFmtId="7" fontId="4" fillId="0" borderId="118" xfId="0" applyNumberFormat="1" applyFont="1" applyBorder="1"/>
    <xf numFmtId="7" fontId="4" fillId="0" borderId="119" xfId="0" applyNumberFormat="1" applyFont="1" applyBorder="1"/>
    <xf numFmtId="7" fontId="4" fillId="0" borderId="138" xfId="0" applyNumberFormat="1" applyFont="1" applyBorder="1"/>
    <xf numFmtId="7" fontId="4" fillId="0" borderId="139" xfId="0" applyNumberFormat="1" applyFont="1" applyBorder="1"/>
    <xf numFmtId="7" fontId="4" fillId="0" borderId="140" xfId="0" applyNumberFormat="1" applyFont="1" applyBorder="1"/>
    <xf numFmtId="7" fontId="4" fillId="0" borderId="109" xfId="0" applyNumberFormat="1" applyFont="1" applyBorder="1"/>
    <xf numFmtId="7" fontId="4" fillId="0" borderId="110" xfId="0" applyNumberFormat="1" applyFont="1" applyBorder="1"/>
    <xf numFmtId="7" fontId="4" fillId="0" borderId="141" xfId="0" applyNumberFormat="1" applyFont="1" applyBorder="1"/>
    <xf numFmtId="10" fontId="4" fillId="4" borderId="68" xfId="0" applyNumberFormat="1" applyFont="1" applyFill="1" applyBorder="1" applyAlignment="1">
      <alignment horizontal="center" vertical="center"/>
    </xf>
    <xf numFmtId="10" fontId="4" fillId="4" borderId="124" xfId="0" applyNumberFormat="1" applyFont="1" applyFill="1" applyBorder="1" applyAlignment="1">
      <alignment horizontal="center" vertical="center"/>
    </xf>
    <xf numFmtId="10" fontId="4" fillId="4" borderId="144" xfId="0" applyNumberFormat="1" applyFont="1" applyFill="1" applyBorder="1" applyAlignment="1">
      <alignment horizontal="center" vertical="center"/>
    </xf>
    <xf numFmtId="10" fontId="4" fillId="4" borderId="143" xfId="0" applyNumberFormat="1" applyFont="1" applyFill="1" applyBorder="1" applyAlignment="1">
      <alignment horizontal="center" vertical="center"/>
    </xf>
    <xf numFmtId="10" fontId="4" fillId="4" borderId="125" xfId="0" applyNumberFormat="1" applyFont="1" applyFill="1" applyBorder="1" applyAlignment="1">
      <alignment horizontal="center" vertical="center"/>
    </xf>
    <xf numFmtId="10" fontId="4" fillId="4" borderId="105" xfId="0" applyNumberFormat="1" applyFont="1" applyFill="1" applyBorder="1" applyAlignment="1">
      <alignment horizontal="center" vertical="center"/>
    </xf>
    <xf numFmtId="10" fontId="4" fillId="4" borderId="142" xfId="0" applyNumberFormat="1" applyFont="1" applyFill="1" applyBorder="1" applyAlignment="1">
      <alignment horizontal="center" vertical="center"/>
    </xf>
    <xf numFmtId="10" fontId="4" fillId="4" borderId="145" xfId="0" applyNumberFormat="1" applyFont="1" applyFill="1" applyBorder="1" applyAlignment="1">
      <alignment horizontal="center" vertical="center"/>
    </xf>
    <xf numFmtId="10" fontId="4" fillId="4" borderId="146" xfId="0" applyNumberFormat="1" applyFont="1" applyFill="1" applyBorder="1" applyAlignment="1">
      <alignment horizontal="center" vertical="center"/>
    </xf>
    <xf numFmtId="7" fontId="4" fillId="0" borderId="108" xfId="0" quotePrefix="1" applyNumberFormat="1" applyFont="1" applyBorder="1"/>
    <xf numFmtId="7" fontId="6" fillId="4" borderId="108" xfId="0" applyNumberFormat="1" applyFont="1" applyFill="1" applyBorder="1" applyAlignment="1">
      <alignment horizontal="center" vertical="center"/>
    </xf>
    <xf numFmtId="7" fontId="6" fillId="4" borderId="90" xfId="0" applyNumberFormat="1" applyFont="1" applyFill="1" applyBorder="1" applyAlignment="1">
      <alignment horizontal="center" vertical="center"/>
    </xf>
    <xf numFmtId="7" fontId="6" fillId="4" borderId="107" xfId="0" applyNumberFormat="1" applyFont="1" applyFill="1" applyBorder="1" applyAlignment="1">
      <alignment horizontal="center" vertical="center"/>
    </xf>
    <xf numFmtId="7" fontId="6" fillId="4" borderId="114" xfId="0" applyNumberFormat="1" applyFont="1" applyFill="1" applyBorder="1" applyAlignment="1">
      <alignment horizontal="center" vertical="center"/>
    </xf>
    <xf numFmtId="7" fontId="6" fillId="4" borderId="115" xfId="0" applyNumberFormat="1" applyFont="1" applyFill="1" applyBorder="1" applyAlignment="1">
      <alignment horizontal="center" vertical="center"/>
    </xf>
    <xf numFmtId="7" fontId="6" fillId="4" borderId="116" xfId="0" applyNumberFormat="1" applyFont="1" applyFill="1" applyBorder="1" applyAlignment="1">
      <alignment horizontal="center" vertical="center"/>
    </xf>
    <xf numFmtId="7" fontId="6" fillId="4" borderId="104" xfId="0" applyNumberFormat="1" applyFont="1" applyFill="1" applyBorder="1" applyAlignment="1">
      <alignment horizontal="center" vertical="center"/>
    </xf>
    <xf numFmtId="7" fontId="6" fillId="4" borderId="105" xfId="0" applyNumberFormat="1" applyFont="1" applyFill="1" applyBorder="1" applyAlignment="1">
      <alignment horizontal="center" vertical="center"/>
    </xf>
    <xf numFmtId="7" fontId="6" fillId="4" borderId="106" xfId="0" applyNumberFormat="1" applyFont="1" applyFill="1" applyBorder="1" applyAlignment="1">
      <alignment horizontal="center" vertical="center"/>
    </xf>
    <xf numFmtId="7" fontId="6" fillId="4" borderId="117" xfId="0" applyNumberFormat="1" applyFont="1" applyFill="1" applyBorder="1" applyAlignment="1">
      <alignment horizontal="center" vertical="center"/>
    </xf>
    <xf numFmtId="7" fontId="6" fillId="4" borderId="118" xfId="0" applyNumberFormat="1" applyFont="1" applyFill="1" applyBorder="1" applyAlignment="1">
      <alignment horizontal="center" vertical="center"/>
    </xf>
    <xf numFmtId="7" fontId="6" fillId="4" borderId="119" xfId="0" applyNumberFormat="1" applyFont="1" applyFill="1" applyBorder="1" applyAlignment="1">
      <alignment horizontal="center" vertical="center"/>
    </xf>
    <xf numFmtId="7" fontId="6" fillId="4" borderId="113" xfId="0" applyNumberFormat="1" applyFont="1" applyFill="1" applyBorder="1" applyAlignment="1">
      <alignment horizontal="center" vertical="center"/>
    </xf>
    <xf numFmtId="7" fontId="6" fillId="4" borderId="111" xfId="0" applyNumberFormat="1" applyFont="1" applyFill="1" applyBorder="1" applyAlignment="1">
      <alignment horizontal="center" vertical="center"/>
    </xf>
    <xf numFmtId="7" fontId="6" fillId="4" borderId="120" xfId="0" applyNumberFormat="1" applyFont="1" applyFill="1" applyBorder="1" applyAlignment="1">
      <alignment horizontal="center" vertical="center"/>
    </xf>
    <xf numFmtId="7" fontId="6" fillId="4" borderId="121" xfId="0" applyNumberFormat="1" applyFont="1" applyFill="1" applyBorder="1" applyAlignment="1">
      <alignment horizontal="center" vertical="center"/>
    </xf>
    <xf numFmtId="7" fontId="6" fillId="4" borderId="112" xfId="0" applyNumberFormat="1" applyFont="1" applyFill="1" applyBorder="1" applyAlignment="1">
      <alignment horizontal="center" vertical="center"/>
    </xf>
    <xf numFmtId="7" fontId="6" fillId="4" borderId="124" xfId="0" applyNumberFormat="1" applyFont="1" applyFill="1" applyBorder="1" applyAlignment="1">
      <alignment horizontal="center" vertical="center"/>
    </xf>
    <xf numFmtId="7" fontId="6" fillId="4" borderId="125" xfId="0" applyNumberFormat="1" applyFont="1" applyFill="1" applyBorder="1" applyAlignment="1">
      <alignment horizontal="center" vertical="center"/>
    </xf>
    <xf numFmtId="7" fontId="6" fillId="4" borderId="126" xfId="0" applyNumberFormat="1" applyFont="1" applyFill="1" applyBorder="1" applyAlignment="1">
      <alignment horizontal="center" vertical="center"/>
    </xf>
    <xf numFmtId="7" fontId="6" fillId="4" borderId="127" xfId="0" applyNumberFormat="1" applyFont="1" applyFill="1" applyBorder="1" applyAlignment="1">
      <alignment horizontal="center" vertical="center"/>
    </xf>
    <xf numFmtId="7" fontId="6" fillId="4" borderId="128" xfId="0" applyNumberFormat="1" applyFont="1" applyFill="1" applyBorder="1" applyAlignment="1">
      <alignment horizontal="center" vertical="center"/>
    </xf>
    <xf numFmtId="7" fontId="6" fillId="4" borderId="138" xfId="0" applyNumberFormat="1" applyFont="1" applyFill="1" applyBorder="1" applyAlignment="1">
      <alignment horizontal="center" vertical="center"/>
    </xf>
    <xf numFmtId="7" fontId="6" fillId="4" borderId="139" xfId="0" applyNumberFormat="1" applyFont="1" applyFill="1" applyBorder="1" applyAlignment="1">
      <alignment horizontal="center" vertical="center"/>
    </xf>
    <xf numFmtId="7" fontId="6" fillId="4" borderId="140" xfId="0" applyNumberFormat="1" applyFont="1" applyFill="1" applyBorder="1" applyAlignment="1">
      <alignment horizontal="center" vertical="center"/>
    </xf>
    <xf numFmtId="7" fontId="6" fillId="4" borderId="109" xfId="0" applyNumberFormat="1" applyFont="1" applyFill="1" applyBorder="1" applyAlignment="1">
      <alignment horizontal="center" vertical="center"/>
    </xf>
    <xf numFmtId="7" fontId="6" fillId="4" borderId="110" xfId="0" applyNumberFormat="1" applyFont="1" applyFill="1" applyBorder="1" applyAlignment="1">
      <alignment horizontal="center" vertical="center"/>
    </xf>
    <xf numFmtId="7" fontId="6" fillId="4" borderId="141" xfId="0" applyNumberFormat="1" applyFont="1" applyFill="1" applyBorder="1" applyAlignment="1">
      <alignment horizontal="center" vertical="center"/>
    </xf>
    <xf numFmtId="7" fontId="4" fillId="9" borderId="108" xfId="0" applyNumberFormat="1" applyFont="1" applyFill="1" applyBorder="1"/>
    <xf numFmtId="7" fontId="4" fillId="9" borderId="90" xfId="0" applyNumberFormat="1" applyFont="1" applyFill="1" applyBorder="1"/>
    <xf numFmtId="7" fontId="4" fillId="9" borderId="107" xfId="0" applyNumberFormat="1" applyFont="1" applyFill="1" applyBorder="1"/>
    <xf numFmtId="7" fontId="4" fillId="9" borderId="104" xfId="0" applyNumberFormat="1" applyFont="1" applyFill="1" applyBorder="1"/>
    <xf numFmtId="7" fontId="4" fillId="9" borderId="105" xfId="0" applyNumberFormat="1" applyFont="1" applyFill="1" applyBorder="1"/>
    <xf numFmtId="7" fontId="4" fillId="9" borderId="106" xfId="0" applyNumberFormat="1" applyFont="1" applyFill="1" applyBorder="1"/>
    <xf numFmtId="7" fontId="4" fillId="9" borderId="117" xfId="0" applyNumberFormat="1" applyFont="1" applyFill="1" applyBorder="1"/>
    <xf numFmtId="7" fontId="4" fillId="9" borderId="118" xfId="0" applyNumberFormat="1" applyFont="1" applyFill="1" applyBorder="1"/>
    <xf numFmtId="7" fontId="4" fillId="9" borderId="119" xfId="0" applyNumberFormat="1" applyFont="1" applyFill="1" applyBorder="1"/>
    <xf numFmtId="7" fontId="4" fillId="4" borderId="108" xfId="0" applyNumberFormat="1" applyFont="1" applyFill="1" applyBorder="1" applyAlignment="1">
      <alignment horizontal="center" vertical="center"/>
    </xf>
    <xf numFmtId="7" fontId="4" fillId="4" borderId="90" xfId="0" applyNumberFormat="1" applyFont="1" applyFill="1" applyBorder="1" applyAlignment="1">
      <alignment horizontal="center" vertical="center"/>
    </xf>
    <xf numFmtId="7" fontId="4" fillId="4" borderId="107" xfId="0" applyNumberFormat="1" applyFont="1" applyFill="1" applyBorder="1" applyAlignment="1">
      <alignment horizontal="center" vertical="center"/>
    </xf>
    <xf numFmtId="7" fontId="4" fillId="4" borderId="117" xfId="0" applyNumberFormat="1" applyFont="1" applyFill="1" applyBorder="1" applyAlignment="1">
      <alignment horizontal="center" vertical="center"/>
    </xf>
    <xf numFmtId="7" fontId="4" fillId="4" borderId="118" xfId="0" applyNumberFormat="1" applyFont="1" applyFill="1" applyBorder="1" applyAlignment="1">
      <alignment horizontal="center" vertical="center"/>
    </xf>
    <xf numFmtId="7" fontId="4" fillId="4" borderId="119" xfId="0" applyNumberFormat="1" applyFont="1" applyFill="1" applyBorder="1" applyAlignment="1">
      <alignment horizontal="center" vertical="center"/>
    </xf>
    <xf numFmtId="7" fontId="4" fillId="7" borderId="108" xfId="0" applyNumberFormat="1" applyFont="1" applyFill="1" applyBorder="1"/>
    <xf numFmtId="7" fontId="4" fillId="7" borderId="90" xfId="0" applyNumberFormat="1" applyFont="1" applyFill="1" applyBorder="1"/>
    <xf numFmtId="7" fontId="4" fillId="7" borderId="107" xfId="0" applyNumberFormat="1" applyFont="1" applyFill="1" applyBorder="1"/>
    <xf numFmtId="7" fontId="4" fillId="7" borderId="114" xfId="0" applyNumberFormat="1" applyFont="1" applyFill="1" applyBorder="1"/>
    <xf numFmtId="7" fontId="4" fillId="7" borderId="115" xfId="0" applyNumberFormat="1" applyFont="1" applyFill="1" applyBorder="1"/>
    <xf numFmtId="7" fontId="4" fillId="7" borderId="116" xfId="0" applyNumberFormat="1" applyFont="1" applyFill="1" applyBorder="1"/>
    <xf numFmtId="7" fontId="4" fillId="7" borderId="104" xfId="0" applyNumberFormat="1" applyFont="1" applyFill="1" applyBorder="1"/>
    <xf numFmtId="7" fontId="4" fillId="7" borderId="105" xfId="0" applyNumberFormat="1" applyFont="1" applyFill="1" applyBorder="1"/>
    <xf numFmtId="7" fontId="4" fillId="7" borderId="106" xfId="0" applyNumberFormat="1" applyFont="1" applyFill="1" applyBorder="1"/>
    <xf numFmtId="7" fontId="4" fillId="7" borderId="117" xfId="0" applyNumberFormat="1" applyFont="1" applyFill="1" applyBorder="1"/>
    <xf numFmtId="7" fontId="4" fillId="7" borderId="118" xfId="0" applyNumberFormat="1" applyFont="1" applyFill="1" applyBorder="1"/>
    <xf numFmtId="7" fontId="4" fillId="7" borderId="119" xfId="0" applyNumberFormat="1" applyFont="1" applyFill="1" applyBorder="1"/>
    <xf numFmtId="7" fontId="4" fillId="7" borderId="147" xfId="0" applyNumberFormat="1" applyFont="1" applyFill="1" applyBorder="1"/>
    <xf numFmtId="7" fontId="4" fillId="7" borderId="148" xfId="0" applyNumberFormat="1" applyFont="1" applyFill="1" applyBorder="1"/>
    <xf numFmtId="7" fontId="4" fillId="7" borderId="127" xfId="0" applyNumberFormat="1" applyFont="1" applyFill="1" applyBorder="1"/>
    <xf numFmtId="7" fontId="4" fillId="7" borderId="128" xfId="0" applyNumberFormat="1" applyFont="1" applyFill="1" applyBorder="1"/>
    <xf numFmtId="7" fontId="4" fillId="7" borderId="138" xfId="0" applyNumberFormat="1" applyFont="1" applyFill="1" applyBorder="1"/>
    <xf numFmtId="7" fontId="4" fillId="7" borderId="139" xfId="0" applyNumberFormat="1" applyFont="1" applyFill="1" applyBorder="1"/>
    <xf numFmtId="7" fontId="4" fillId="7" borderId="140" xfId="0" applyNumberFormat="1" applyFont="1" applyFill="1" applyBorder="1"/>
    <xf numFmtId="7" fontId="4" fillId="7" borderId="109" xfId="0" applyNumberFormat="1" applyFont="1" applyFill="1" applyBorder="1"/>
    <xf numFmtId="7" fontId="4" fillId="7" borderId="110" xfId="0" applyNumberFormat="1" applyFont="1" applyFill="1" applyBorder="1"/>
    <xf numFmtId="7" fontId="4" fillId="7" borderId="141" xfId="0" applyNumberFormat="1" applyFont="1" applyFill="1" applyBorder="1"/>
    <xf numFmtId="0" fontId="4" fillId="5" borderId="58" xfId="0" applyFont="1" applyFill="1" applyBorder="1" applyAlignment="1">
      <alignment vertical="center"/>
    </xf>
    <xf numFmtId="0" fontId="4" fillId="0" borderId="65" xfId="0" applyFont="1" applyBorder="1" applyAlignment="1"/>
    <xf numFmtId="49" fontId="6" fillId="6" borderId="149" xfId="0" applyNumberFormat="1" applyFont="1" applyFill="1" applyBorder="1" applyAlignment="1">
      <alignment horizontal="center" vertical="center" wrapText="1"/>
    </xf>
    <xf numFmtId="49" fontId="6" fillId="6" borderId="69" xfId="0" applyNumberFormat="1" applyFont="1" applyFill="1" applyBorder="1" applyAlignment="1">
      <alignment horizontal="center" vertical="center" wrapText="1"/>
    </xf>
    <xf numFmtId="49" fontId="6" fillId="6" borderId="129" xfId="0" applyNumberFormat="1" applyFont="1" applyFill="1" applyBorder="1" applyAlignment="1">
      <alignment horizontal="center" vertical="center" wrapText="1"/>
    </xf>
    <xf numFmtId="49" fontId="6" fillId="4" borderId="150" xfId="0" applyNumberFormat="1" applyFont="1" applyFill="1" applyBorder="1" applyAlignment="1">
      <alignment horizontal="left"/>
    </xf>
    <xf numFmtId="0" fontId="6" fillId="4" borderId="151" xfId="0" applyFont="1" applyFill="1" applyBorder="1" applyAlignment="1">
      <alignment horizontal="left"/>
    </xf>
    <xf numFmtId="0" fontId="6" fillId="4" borderId="152" xfId="0" applyFont="1" applyFill="1" applyBorder="1" applyAlignment="1">
      <alignment horizontal="left"/>
    </xf>
    <xf numFmtId="49" fontId="6" fillId="6" borderId="30" xfId="0" applyNumberFormat="1" applyFont="1" applyFill="1" applyBorder="1" applyAlignment="1">
      <alignment horizontal="right"/>
    </xf>
    <xf numFmtId="0" fontId="6" fillId="6" borderId="31" xfId="0" applyFont="1" applyFill="1" applyBorder="1" applyAlignment="1">
      <alignment horizontal="right"/>
    </xf>
    <xf numFmtId="0" fontId="6" fillId="6" borderId="32" xfId="0" applyFont="1" applyFill="1" applyBorder="1" applyAlignment="1">
      <alignment horizontal="right"/>
    </xf>
    <xf numFmtId="49" fontId="6" fillId="8" borderId="47" xfId="0" applyNumberFormat="1" applyFont="1" applyFill="1" applyBorder="1" applyAlignment="1">
      <alignment horizontal="center" vertical="center" wrapText="1"/>
    </xf>
    <xf numFmtId="0" fontId="6" fillId="8" borderId="47" xfId="0" applyFont="1" applyFill="1" applyBorder="1" applyAlignment="1">
      <alignment horizontal="center" vertical="center" wrapText="1"/>
    </xf>
    <xf numFmtId="0" fontId="6" fillId="8" borderId="53" xfId="0" applyFont="1" applyFill="1" applyBorder="1" applyAlignment="1">
      <alignment horizontal="center" vertical="center" wrapText="1"/>
    </xf>
    <xf numFmtId="49" fontId="6" fillId="6" borderId="38" xfId="0" applyNumberFormat="1" applyFont="1" applyFill="1" applyBorder="1" applyAlignment="1">
      <alignment horizontal="right"/>
    </xf>
    <xf numFmtId="0" fontId="6" fillId="6" borderId="39" xfId="0" applyFont="1" applyFill="1" applyBorder="1" applyAlignment="1">
      <alignment horizontal="right"/>
    </xf>
    <xf numFmtId="0" fontId="6" fillId="6" borderId="40" xfId="0" applyFont="1" applyFill="1" applyBorder="1" applyAlignment="1">
      <alignment horizontal="right"/>
    </xf>
    <xf numFmtId="49" fontId="6" fillId="8" borderId="54" xfId="0" applyNumberFormat="1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49" fontId="6" fillId="8" borderId="5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8064A2"/>
      <rgbColor rgb="FFAAAAAA"/>
      <rgbColor rgb="FF1F497D"/>
      <rgbColor rgb="FF4F81BD"/>
      <rgbColor rgb="FF7891B0"/>
      <rgbColor rgb="FF903C39"/>
      <rgbColor rgb="FFD99594"/>
      <rgbColor rgb="FFFFFF00"/>
      <rgbColor rgb="FFB97034"/>
      <rgbColor rgb="FF604B79"/>
      <rgbColor rgb="FF748C42"/>
      <rgbColor rgb="FFFABF8F"/>
      <rgbColor rgb="FFB2A1C7"/>
      <rgbColor rgb="FFC2D69B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15420/AppData/Local/Microsoft/Windows/INetCache/Content.Outlook/LCZ39CY8/2020%20Rates%20-%20Active%20Employees%20and%20%20COBRA%20(Technicia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cal (no WC)"/>
      <sheetName val="Medical (with WC)"/>
      <sheetName val="Dental"/>
      <sheetName val="Vision"/>
    </sheetNames>
    <sheetDataSet>
      <sheetData sheetId="0">
        <row r="49">
          <cell r="V49">
            <v>662.77</v>
          </cell>
          <cell r="W49">
            <v>1491.24</v>
          </cell>
          <cell r="X49">
            <v>1159.8499999999999</v>
          </cell>
          <cell r="Y49">
            <v>1988.31</v>
          </cell>
        </row>
        <row r="50">
          <cell r="V50">
            <v>746.2</v>
          </cell>
          <cell r="W50">
            <v>1678.94</v>
          </cell>
          <cell r="X50">
            <v>1305.8399999999999</v>
          </cell>
          <cell r="Y50">
            <v>2238.58</v>
          </cell>
        </row>
        <row r="51">
          <cell r="V51">
            <v>677.94</v>
          </cell>
          <cell r="W51">
            <v>1525.35</v>
          </cell>
          <cell r="X51">
            <v>1186.3900000000001</v>
          </cell>
          <cell r="Y51">
            <v>2033.8</v>
          </cell>
        </row>
        <row r="52">
          <cell r="V52">
            <v>742.67</v>
          </cell>
          <cell r="W52">
            <v>1671.01</v>
          </cell>
          <cell r="X52">
            <v>1299.67</v>
          </cell>
          <cell r="Y52">
            <v>2228.0100000000002</v>
          </cell>
        </row>
        <row r="53">
          <cell r="V53">
            <v>742.67</v>
          </cell>
          <cell r="W53">
            <v>1671.01</v>
          </cell>
          <cell r="X53">
            <v>1299.67</v>
          </cell>
          <cell r="Y53">
            <v>2228.0100000000002</v>
          </cell>
        </row>
        <row r="54">
          <cell r="V54">
            <v>691.15</v>
          </cell>
          <cell r="W54">
            <v>1555.09</v>
          </cell>
          <cell r="X54">
            <v>1209.51</v>
          </cell>
          <cell r="Y54">
            <v>2073.4499999999998</v>
          </cell>
        </row>
        <row r="55">
          <cell r="V55">
            <v>691.15</v>
          </cell>
          <cell r="W55">
            <v>1555.09</v>
          </cell>
          <cell r="X55">
            <v>1209.51</v>
          </cell>
          <cell r="Y55">
            <v>2073.4499999999998</v>
          </cell>
        </row>
        <row r="56">
          <cell r="V56">
            <v>643.71</v>
          </cell>
          <cell r="W56">
            <v>1448.34</v>
          </cell>
          <cell r="X56">
            <v>1126.48</v>
          </cell>
          <cell r="Y56">
            <v>1931.12</v>
          </cell>
        </row>
        <row r="57">
          <cell r="V57">
            <v>643.71</v>
          </cell>
          <cell r="W57">
            <v>1448.34</v>
          </cell>
          <cell r="X57">
            <v>1126.48</v>
          </cell>
          <cell r="Y57">
            <v>1931.12</v>
          </cell>
        </row>
        <row r="58">
          <cell r="V58">
            <v>589.27</v>
          </cell>
          <cell r="W58">
            <v>1325.85</v>
          </cell>
          <cell r="X58">
            <v>1031.22</v>
          </cell>
          <cell r="Y58">
            <v>1767.81</v>
          </cell>
        </row>
        <row r="59">
          <cell r="V59">
            <v>589.27</v>
          </cell>
          <cell r="W59">
            <v>1325.85</v>
          </cell>
          <cell r="X59">
            <v>1031.22</v>
          </cell>
          <cell r="Y59">
            <v>1767.81</v>
          </cell>
        </row>
        <row r="60">
          <cell r="V60">
            <v>713.37</v>
          </cell>
          <cell r="W60">
            <v>1605.1</v>
          </cell>
          <cell r="X60">
            <v>1248.4000000000001</v>
          </cell>
          <cell r="Y60">
            <v>2140.13</v>
          </cell>
        </row>
        <row r="61">
          <cell r="V61">
            <v>833.58</v>
          </cell>
          <cell r="W61">
            <v>1875.56</v>
          </cell>
          <cell r="X61">
            <v>1458.77</v>
          </cell>
          <cell r="Y61">
            <v>2500.75</v>
          </cell>
        </row>
        <row r="62">
          <cell r="V62">
            <v>673.03</v>
          </cell>
          <cell r="W62">
            <v>1514.33</v>
          </cell>
          <cell r="X62">
            <v>1177.81</v>
          </cell>
          <cell r="Y62">
            <v>2019.1</v>
          </cell>
        </row>
        <row r="63">
          <cell r="V63">
            <v>739.52</v>
          </cell>
          <cell r="W63">
            <v>1663.91</v>
          </cell>
          <cell r="X63">
            <v>1294.1500000000001</v>
          </cell>
          <cell r="Y63">
            <v>2218.5500000000002</v>
          </cell>
        </row>
        <row r="64">
          <cell r="V64">
            <v>787.64</v>
          </cell>
          <cell r="W64">
            <v>1772.17</v>
          </cell>
          <cell r="X64">
            <v>1378.36</v>
          </cell>
          <cell r="Y64">
            <v>2362.87</v>
          </cell>
        </row>
        <row r="65">
          <cell r="V65">
            <v>798.31</v>
          </cell>
          <cell r="W65">
            <v>1796.2</v>
          </cell>
          <cell r="X65">
            <v>1397.06</v>
          </cell>
          <cell r="Y65">
            <v>2394.96</v>
          </cell>
        </row>
        <row r="66">
          <cell r="V66">
            <v>823.21</v>
          </cell>
          <cell r="W66">
            <v>1852.23</v>
          </cell>
          <cell r="X66">
            <v>1440.62</v>
          </cell>
          <cell r="Y66">
            <v>2469.63</v>
          </cell>
        </row>
        <row r="67">
          <cell r="V67">
            <v>670.44</v>
          </cell>
          <cell r="W67">
            <v>1508.5</v>
          </cell>
          <cell r="X67">
            <v>1173.28</v>
          </cell>
          <cell r="Y67">
            <v>2011.34</v>
          </cell>
        </row>
        <row r="68">
          <cell r="V68">
            <v>663.87</v>
          </cell>
          <cell r="W68">
            <v>1493.73</v>
          </cell>
          <cell r="X68">
            <v>1161.8</v>
          </cell>
          <cell r="Y68">
            <v>1991.64</v>
          </cell>
        </row>
        <row r="69">
          <cell r="V69">
            <v>653.94000000000005</v>
          </cell>
          <cell r="W69">
            <v>1471.38</v>
          </cell>
          <cell r="X69">
            <v>1144.3900000000001</v>
          </cell>
          <cell r="Y69">
            <v>1961.83</v>
          </cell>
        </row>
        <row r="70">
          <cell r="V70">
            <v>295.35000000000002</v>
          </cell>
          <cell r="W70">
            <v>664.56</v>
          </cell>
          <cell r="X70">
            <v>516.88</v>
          </cell>
          <cell r="Y70">
            <v>886.04</v>
          </cell>
        </row>
        <row r="71">
          <cell r="V71">
            <v>61.71</v>
          </cell>
          <cell r="W71">
            <v>121.89</v>
          </cell>
          <cell r="X71">
            <v>121.89</v>
          </cell>
          <cell r="Y71">
            <v>163.71</v>
          </cell>
        </row>
        <row r="72">
          <cell r="V72">
            <v>45.05</v>
          </cell>
          <cell r="W72">
            <v>87.89</v>
          </cell>
          <cell r="X72">
            <v>87.89</v>
          </cell>
          <cell r="Y72">
            <v>118.83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7"/>
  <sheetViews>
    <sheetView showGridLines="0" tabSelected="1" topLeftCell="A4" workbookViewId="0">
      <selection activeCell="AG48" sqref="AG48"/>
    </sheetView>
  </sheetViews>
  <sheetFormatPr defaultColWidth="11.1640625" defaultRowHeight="0" customHeight="1" zeroHeight="1" x14ac:dyDescent="0.2"/>
  <cols>
    <col min="1" max="1" width="3.5" style="1" customWidth="1"/>
    <col min="2" max="2" width="2.1640625" style="1" customWidth="1"/>
    <col min="3" max="3" width="11" style="83" customWidth="1"/>
    <col min="4" max="4" width="43.5" style="83" customWidth="1"/>
    <col min="5" max="5" width="26" style="83" customWidth="1"/>
    <col min="6" max="6" width="11.5" style="83" customWidth="1"/>
    <col min="7" max="7" width="11.1640625" style="83" customWidth="1"/>
    <col min="8" max="9" width="11.6640625" style="83" customWidth="1"/>
    <col min="10" max="10" width="11.5" style="83" customWidth="1"/>
    <col min="11" max="13" width="11.6640625" style="83" customWidth="1"/>
    <col min="14" max="14" width="11.5" style="83" customWidth="1"/>
    <col min="15" max="18" width="11.6640625" style="83" customWidth="1"/>
    <col min="19" max="19" width="11.5" style="83" customWidth="1"/>
    <col min="20" max="20" width="11.6640625" style="83" customWidth="1"/>
    <col min="21" max="21" width="11.5" style="83" customWidth="1"/>
    <col min="22" max="22" width="11.33203125" style="83" customWidth="1"/>
    <col min="23" max="25" width="11.6640625" style="83" customWidth="1"/>
    <col min="26" max="26" width="11.1640625" style="83" customWidth="1"/>
    <col min="27" max="27" width="13.5" style="83" customWidth="1"/>
    <col min="28" max="28" width="11.5" style="83" customWidth="1"/>
    <col min="29" max="31" width="11.6640625" style="83" customWidth="1"/>
    <col min="32" max="32" width="11.1640625" style="83" customWidth="1"/>
    <col min="33" max="33" width="11.6640625" style="83" customWidth="1"/>
    <col min="34" max="34" width="2.1640625" style="1" customWidth="1"/>
    <col min="35" max="35" width="3.5" style="1" customWidth="1"/>
    <col min="36" max="256" width="11.1640625" style="1" customWidth="1"/>
  </cols>
  <sheetData>
    <row r="1" spans="1:35" ht="12.75" customHeight="1" x14ac:dyDescent="0.2">
      <c r="A1" s="2"/>
      <c r="B1" s="3"/>
      <c r="C1" s="3"/>
      <c r="D1" s="3"/>
      <c r="E1" s="3"/>
      <c r="F1" s="4"/>
      <c r="G1" s="5"/>
      <c r="H1" s="5"/>
      <c r="I1" s="6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7"/>
    </row>
    <row r="2" spans="1:35" ht="12.75" customHeight="1" x14ac:dyDescent="0.2">
      <c r="A2" s="8"/>
      <c r="B2" s="9"/>
      <c r="C2" s="9"/>
      <c r="D2" s="9"/>
      <c r="E2" s="9"/>
      <c r="F2" s="10"/>
      <c r="G2" s="11"/>
      <c r="H2" s="185"/>
      <c r="I2" s="3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2"/>
    </row>
    <row r="3" spans="1:35" ht="21" customHeight="1" thickBot="1" x14ac:dyDescent="0.35">
      <c r="A3" s="8"/>
      <c r="B3" s="9"/>
      <c r="C3" s="84" t="s">
        <v>80</v>
      </c>
      <c r="D3" s="13"/>
      <c r="E3" s="13"/>
      <c r="F3" s="14"/>
      <c r="G3" s="15"/>
      <c r="H3" s="15"/>
      <c r="I3" s="16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9"/>
      <c r="AI3" s="12"/>
    </row>
    <row r="4" spans="1:35" ht="13.5" customHeight="1" thickTop="1" x14ac:dyDescent="0.2">
      <c r="A4" s="8"/>
      <c r="B4" s="9"/>
      <c r="C4" s="17"/>
      <c r="D4" s="17"/>
      <c r="E4" s="17"/>
      <c r="F4" s="18"/>
      <c r="G4" s="19"/>
      <c r="H4" s="20"/>
      <c r="I4" s="21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9"/>
      <c r="AI4" s="12"/>
    </row>
    <row r="5" spans="1:35" ht="18" customHeight="1" thickBot="1" x14ac:dyDescent="0.35">
      <c r="A5" s="8"/>
      <c r="B5" s="9"/>
      <c r="C5" s="184" t="s">
        <v>66</v>
      </c>
      <c r="D5" s="22"/>
      <c r="E5" s="22"/>
      <c r="F5" s="23"/>
      <c r="G5" s="24"/>
      <c r="H5" s="24"/>
      <c r="I5" s="25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9"/>
      <c r="AI5" s="12"/>
    </row>
    <row r="6" spans="1:35" ht="13.5" customHeight="1" thickTop="1" thickBot="1" x14ac:dyDescent="0.25">
      <c r="A6" s="8"/>
      <c r="B6" s="9"/>
      <c r="C6" s="26"/>
      <c r="D6" s="26"/>
      <c r="E6" s="26"/>
      <c r="F6" s="27"/>
      <c r="G6" s="28"/>
      <c r="H6" s="29"/>
      <c r="I6" s="30"/>
      <c r="J6" s="31"/>
      <c r="K6" s="31"/>
      <c r="L6" s="31"/>
      <c r="M6" s="31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86"/>
      <c r="AA6" s="17"/>
      <c r="AB6" s="17"/>
      <c r="AC6" s="17"/>
      <c r="AD6" s="17"/>
      <c r="AE6" s="17"/>
      <c r="AF6" s="17"/>
      <c r="AG6" s="17"/>
      <c r="AH6" s="9"/>
      <c r="AI6" s="12"/>
    </row>
    <row r="7" spans="1:35" ht="12.75" customHeight="1" x14ac:dyDescent="0.2">
      <c r="A7" s="8"/>
      <c r="B7" s="32"/>
      <c r="C7" s="289" t="s">
        <v>0</v>
      </c>
      <c r="D7" s="290"/>
      <c r="E7" s="291"/>
      <c r="F7" s="88">
        <v>48</v>
      </c>
      <c r="G7" s="89">
        <v>96</v>
      </c>
      <c r="H7" s="90">
        <v>48</v>
      </c>
      <c r="I7" s="91">
        <v>96</v>
      </c>
      <c r="J7" s="88">
        <v>48</v>
      </c>
      <c r="K7" s="90">
        <v>96</v>
      </c>
      <c r="L7" s="90">
        <v>48</v>
      </c>
      <c r="M7" s="91">
        <v>96</v>
      </c>
      <c r="N7" s="42"/>
      <c r="O7" s="43"/>
      <c r="P7" s="43"/>
      <c r="Q7" s="43"/>
      <c r="R7" s="43"/>
      <c r="S7" s="43"/>
      <c r="T7" s="43"/>
      <c r="U7" s="43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9"/>
      <c r="AI7" s="12"/>
    </row>
    <row r="8" spans="1:35" ht="13.5" customHeight="1" thickBot="1" x14ac:dyDescent="0.25">
      <c r="A8" s="8"/>
      <c r="B8" s="32"/>
      <c r="C8" s="295" t="s">
        <v>1</v>
      </c>
      <c r="D8" s="296"/>
      <c r="E8" s="297"/>
      <c r="F8" s="92">
        <v>0</v>
      </c>
      <c r="G8" s="93">
        <v>50</v>
      </c>
      <c r="H8" s="94">
        <v>0</v>
      </c>
      <c r="I8" s="95">
        <v>50</v>
      </c>
      <c r="J8" s="96">
        <v>0</v>
      </c>
      <c r="K8" s="97">
        <v>50</v>
      </c>
      <c r="L8" s="97">
        <v>0</v>
      </c>
      <c r="M8" s="95">
        <v>50</v>
      </c>
      <c r="N8" s="42"/>
      <c r="O8" s="43"/>
      <c r="P8" s="43"/>
      <c r="Q8" s="43"/>
      <c r="R8" s="43"/>
      <c r="S8" s="43"/>
      <c r="T8" s="43"/>
      <c r="U8" s="43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9"/>
      <c r="AI8" s="12"/>
    </row>
    <row r="9" spans="1:35" ht="13.5" customHeight="1" thickBot="1" x14ac:dyDescent="0.25">
      <c r="A9" s="8"/>
      <c r="B9" s="9"/>
      <c r="C9" s="282"/>
      <c r="D9" s="282"/>
      <c r="E9" s="282"/>
      <c r="F9" s="45"/>
      <c r="G9" s="45"/>
      <c r="H9" s="46"/>
      <c r="I9" s="47"/>
      <c r="J9" s="48"/>
      <c r="K9" s="48"/>
      <c r="L9" s="48"/>
      <c r="M9" s="48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9"/>
      <c r="AI9" s="12"/>
    </row>
    <row r="10" spans="1:35" ht="12.75" customHeight="1" thickBot="1" x14ac:dyDescent="0.25">
      <c r="A10" s="8"/>
      <c r="B10" s="38"/>
      <c r="C10" s="286" t="s">
        <v>71</v>
      </c>
      <c r="D10" s="287"/>
      <c r="E10" s="288"/>
      <c r="F10" s="292" t="s">
        <v>65</v>
      </c>
      <c r="G10" s="293"/>
      <c r="H10" s="293"/>
      <c r="I10" s="294"/>
      <c r="J10" s="292" t="s">
        <v>77</v>
      </c>
      <c r="K10" s="293"/>
      <c r="L10" s="293"/>
      <c r="M10" s="294"/>
      <c r="N10" s="301" t="s">
        <v>78</v>
      </c>
      <c r="O10" s="293"/>
      <c r="P10" s="293"/>
      <c r="Q10" s="294"/>
      <c r="R10" s="301" t="s">
        <v>79</v>
      </c>
      <c r="S10" s="293"/>
      <c r="T10" s="293"/>
      <c r="U10" s="294"/>
      <c r="V10" s="301" t="s">
        <v>68</v>
      </c>
      <c r="W10" s="293"/>
      <c r="X10" s="293"/>
      <c r="Y10" s="294"/>
      <c r="Z10" s="298" t="s">
        <v>69</v>
      </c>
      <c r="AA10" s="299"/>
      <c r="AB10" s="299"/>
      <c r="AC10" s="300"/>
      <c r="AD10" s="298" t="s">
        <v>70</v>
      </c>
      <c r="AE10" s="299"/>
      <c r="AF10" s="299"/>
      <c r="AG10" s="300"/>
      <c r="AH10" s="33"/>
      <c r="AI10" s="12"/>
    </row>
    <row r="11" spans="1:35" ht="26.25" customHeight="1" thickBot="1" x14ac:dyDescent="0.25">
      <c r="A11" s="8"/>
      <c r="B11" s="32"/>
      <c r="C11" s="283" t="s">
        <v>2</v>
      </c>
      <c r="D11" s="284" t="s">
        <v>3</v>
      </c>
      <c r="E11" s="285" t="s">
        <v>4</v>
      </c>
      <c r="F11" s="87" t="s">
        <v>5</v>
      </c>
      <c r="G11" s="85" t="s">
        <v>6</v>
      </c>
      <c r="H11" s="85" t="s">
        <v>7</v>
      </c>
      <c r="I11" s="86" t="s">
        <v>8</v>
      </c>
      <c r="J11" s="87" t="s">
        <v>5</v>
      </c>
      <c r="K11" s="85" t="s">
        <v>6</v>
      </c>
      <c r="L11" s="85" t="s">
        <v>7</v>
      </c>
      <c r="M11" s="86" t="s">
        <v>8</v>
      </c>
      <c r="N11" s="50" t="s">
        <v>5</v>
      </c>
      <c r="O11" s="51" t="s">
        <v>6</v>
      </c>
      <c r="P11" s="51" t="s">
        <v>7</v>
      </c>
      <c r="Q11" s="52" t="s">
        <v>8</v>
      </c>
      <c r="R11" s="87" t="s">
        <v>5</v>
      </c>
      <c r="S11" s="85" t="s">
        <v>6</v>
      </c>
      <c r="T11" s="85" t="s">
        <v>7</v>
      </c>
      <c r="U11" s="86" t="s">
        <v>8</v>
      </c>
      <c r="V11" s="87" t="s">
        <v>5</v>
      </c>
      <c r="W11" s="85" t="s">
        <v>6</v>
      </c>
      <c r="X11" s="85" t="s">
        <v>7</v>
      </c>
      <c r="Y11" s="86" t="s">
        <v>8</v>
      </c>
      <c r="Z11" s="87" t="s">
        <v>5</v>
      </c>
      <c r="AA11" s="85" t="s">
        <v>72</v>
      </c>
      <c r="AB11" s="85" t="s">
        <v>7</v>
      </c>
      <c r="AC11" s="86" t="s">
        <v>8</v>
      </c>
      <c r="AD11" s="87" t="s">
        <v>5</v>
      </c>
      <c r="AE11" s="85" t="s">
        <v>6</v>
      </c>
      <c r="AF11" s="85" t="s">
        <v>7</v>
      </c>
      <c r="AG11" s="86" t="s">
        <v>8</v>
      </c>
      <c r="AH11" s="33"/>
      <c r="AI11" s="12"/>
    </row>
    <row r="12" spans="1:35" ht="12.75" customHeight="1" x14ac:dyDescent="0.2">
      <c r="A12" s="8"/>
      <c r="B12" s="38"/>
      <c r="C12" s="150">
        <v>14400</v>
      </c>
      <c r="D12" s="148" t="s">
        <v>9</v>
      </c>
      <c r="E12" s="152" t="s">
        <v>81</v>
      </c>
      <c r="F12" s="216">
        <v>174.74</v>
      </c>
      <c r="G12" s="217">
        <v>379.56</v>
      </c>
      <c r="H12" s="217">
        <v>275.78999999999996</v>
      </c>
      <c r="I12" s="218">
        <v>480.61</v>
      </c>
      <c r="J12" s="259">
        <v>186.03</v>
      </c>
      <c r="K12" s="260">
        <v>404.96</v>
      </c>
      <c r="L12" s="260">
        <v>295.08000000000004</v>
      </c>
      <c r="M12" s="261">
        <v>514</v>
      </c>
      <c r="N12" s="106">
        <f t="shared" ref="N12:N34" si="0">J12-F12</f>
        <v>11.289999999999992</v>
      </c>
      <c r="O12" s="107">
        <f t="shared" ref="O12:O34" si="1">K12-G12</f>
        <v>25.399999999999977</v>
      </c>
      <c r="P12" s="107">
        <f t="shared" ref="P12:P34" si="2">L12-H12</f>
        <v>19.290000000000077</v>
      </c>
      <c r="Q12" s="41">
        <f t="shared" ref="Q12:Q34" si="3">M12-I12</f>
        <v>33.389999999999986</v>
      </c>
      <c r="R12" s="108">
        <f t="shared" ref="R12:U20" si="4">N12/F12</f>
        <v>6.4610278127503668E-2</v>
      </c>
      <c r="S12" s="109">
        <f t="shared" si="4"/>
        <v>6.6919591105490506E-2</v>
      </c>
      <c r="T12" s="109">
        <f t="shared" si="4"/>
        <v>6.994452300663577E-2</v>
      </c>
      <c r="U12" s="110">
        <f t="shared" si="4"/>
        <v>6.9474209858305047E-2</v>
      </c>
      <c r="V12" s="188">
        <v>738.2</v>
      </c>
      <c r="W12" s="189">
        <v>1660.95</v>
      </c>
      <c r="X12" s="189">
        <v>1291.8499999999999</v>
      </c>
      <c r="Y12" s="190">
        <v>2214.6</v>
      </c>
      <c r="Z12" s="215">
        <v>552.17000000000007</v>
      </c>
      <c r="AA12" s="189">
        <v>1255.99</v>
      </c>
      <c r="AB12" s="189">
        <v>996.76999999999987</v>
      </c>
      <c r="AC12" s="190">
        <v>1700.6</v>
      </c>
      <c r="AD12" s="188">
        <f>TRUNC(SUM(V12)*1.02,2)</f>
        <v>752.96</v>
      </c>
      <c r="AE12" s="189">
        <f>TRUNC(SUM(W12)*1.02,2)</f>
        <v>1694.16</v>
      </c>
      <c r="AF12" s="189">
        <f>TRUNC(SUM(X12)*1.02,2)</f>
        <v>1317.68</v>
      </c>
      <c r="AG12" s="190">
        <f>TRUNC(SUM(Y12)*1.02,2)</f>
        <v>2258.89</v>
      </c>
      <c r="AH12" s="33"/>
      <c r="AI12" s="12"/>
    </row>
    <row r="13" spans="1:35" ht="12.75" customHeight="1" x14ac:dyDescent="0.2">
      <c r="A13" s="8"/>
      <c r="B13" s="38"/>
      <c r="C13" s="151">
        <v>15400</v>
      </c>
      <c r="D13" s="149" t="s">
        <v>10</v>
      </c>
      <c r="E13" s="152" t="s">
        <v>81</v>
      </c>
      <c r="F13" s="219">
        <v>174.74</v>
      </c>
      <c r="G13" s="220">
        <v>379.56</v>
      </c>
      <c r="H13" s="220">
        <v>275.78999999999996</v>
      </c>
      <c r="I13" s="221">
        <v>480.61</v>
      </c>
      <c r="J13" s="262">
        <v>186.03</v>
      </c>
      <c r="K13" s="263">
        <v>404.96</v>
      </c>
      <c r="L13" s="263">
        <v>295.08000000000004</v>
      </c>
      <c r="M13" s="264">
        <v>514</v>
      </c>
      <c r="N13" s="111">
        <f t="shared" si="0"/>
        <v>11.289999999999992</v>
      </c>
      <c r="O13" s="53">
        <f t="shared" si="1"/>
        <v>25.399999999999977</v>
      </c>
      <c r="P13" s="53">
        <f t="shared" si="2"/>
        <v>19.290000000000077</v>
      </c>
      <c r="Q13" s="112">
        <f t="shared" si="3"/>
        <v>33.389999999999986</v>
      </c>
      <c r="R13" s="113">
        <f t="shared" si="4"/>
        <v>6.4610278127503668E-2</v>
      </c>
      <c r="S13" s="114">
        <f t="shared" si="4"/>
        <v>6.6919591105490506E-2</v>
      </c>
      <c r="T13" s="114">
        <f t="shared" si="4"/>
        <v>6.994452300663577E-2</v>
      </c>
      <c r="U13" s="115">
        <f t="shared" si="4"/>
        <v>6.9474209858305047E-2</v>
      </c>
      <c r="V13" s="191">
        <v>738.2</v>
      </c>
      <c r="W13" s="192">
        <v>1660.95</v>
      </c>
      <c r="X13" s="192">
        <v>1291.8499999999999</v>
      </c>
      <c r="Y13" s="193">
        <v>2214.6</v>
      </c>
      <c r="Z13" s="191">
        <v>552.17000000000007</v>
      </c>
      <c r="AA13" s="192">
        <v>1255.99</v>
      </c>
      <c r="AB13" s="192">
        <v>996.76999999999987</v>
      </c>
      <c r="AC13" s="193">
        <v>1700.6</v>
      </c>
      <c r="AD13" s="191">
        <f t="shared" ref="AD13:AD48" si="5">TRUNC(SUM(V13)*1.02,2)</f>
        <v>752.96</v>
      </c>
      <c r="AE13" s="192">
        <f t="shared" ref="AE13:AE48" si="6">TRUNC(SUM(W13)*1.02,2)</f>
        <v>1694.16</v>
      </c>
      <c r="AF13" s="192">
        <f t="shared" ref="AF13:AF48" si="7">TRUNC(SUM(X13)*1.02,2)</f>
        <v>1317.68</v>
      </c>
      <c r="AG13" s="193">
        <f t="shared" ref="AG13:AG48" si="8">TRUNC(SUM(Y13)*1.02,2)</f>
        <v>2258.89</v>
      </c>
      <c r="AH13" s="33"/>
      <c r="AI13" s="12"/>
    </row>
    <row r="14" spans="1:35" ht="12.75" customHeight="1" x14ac:dyDescent="0.2">
      <c r="A14" s="8"/>
      <c r="B14" s="38"/>
      <c r="C14" s="151">
        <v>14410</v>
      </c>
      <c r="D14" s="149" t="s">
        <v>11</v>
      </c>
      <c r="E14" s="152" t="s">
        <v>81</v>
      </c>
      <c r="F14" s="222">
        <v>177.61</v>
      </c>
      <c r="G14" s="223">
        <v>386.02</v>
      </c>
      <c r="H14" s="223">
        <v>280.82</v>
      </c>
      <c r="I14" s="224">
        <v>489.23</v>
      </c>
      <c r="J14" s="265">
        <v>189.05</v>
      </c>
      <c r="K14" s="266">
        <v>411.75</v>
      </c>
      <c r="L14" s="266">
        <v>300.36</v>
      </c>
      <c r="M14" s="267">
        <v>523.05999999999995</v>
      </c>
      <c r="N14" s="111">
        <f t="shared" si="0"/>
        <v>11.439999999999998</v>
      </c>
      <c r="O14" s="54">
        <f t="shared" si="1"/>
        <v>25.730000000000018</v>
      </c>
      <c r="P14" s="54">
        <f t="shared" si="2"/>
        <v>19.54000000000002</v>
      </c>
      <c r="Q14" s="112">
        <f t="shared" si="3"/>
        <v>33.829999999999927</v>
      </c>
      <c r="R14" s="113">
        <f t="shared" si="4"/>
        <v>6.4410787680873813E-2</v>
      </c>
      <c r="S14" s="114">
        <f t="shared" si="4"/>
        <v>6.6654577483032024E-2</v>
      </c>
      <c r="T14" s="114">
        <f t="shared" si="4"/>
        <v>6.9581938608361302E-2</v>
      </c>
      <c r="U14" s="115">
        <f t="shared" si="4"/>
        <v>6.9149479794779395E-2</v>
      </c>
      <c r="V14" s="194">
        <v>753.53</v>
      </c>
      <c r="W14" s="195">
        <v>1695.44</v>
      </c>
      <c r="X14" s="195">
        <v>1318.68</v>
      </c>
      <c r="Y14" s="196">
        <v>2260.59</v>
      </c>
      <c r="Z14" s="194">
        <v>564.48</v>
      </c>
      <c r="AA14" s="195">
        <v>1283.69</v>
      </c>
      <c r="AB14" s="195">
        <v>1018.32</v>
      </c>
      <c r="AC14" s="196">
        <v>1737.5300000000002</v>
      </c>
      <c r="AD14" s="194">
        <f t="shared" si="5"/>
        <v>768.6</v>
      </c>
      <c r="AE14" s="195">
        <f t="shared" si="6"/>
        <v>1729.34</v>
      </c>
      <c r="AF14" s="195">
        <f t="shared" si="7"/>
        <v>1345.05</v>
      </c>
      <c r="AG14" s="196">
        <f t="shared" si="8"/>
        <v>2305.8000000000002</v>
      </c>
      <c r="AH14" s="33"/>
      <c r="AI14" s="12"/>
    </row>
    <row r="15" spans="1:35" ht="12.75" customHeight="1" x14ac:dyDescent="0.2">
      <c r="A15" s="8"/>
      <c r="B15" s="38"/>
      <c r="C15" s="151">
        <v>15510</v>
      </c>
      <c r="D15" s="149" t="s">
        <v>12</v>
      </c>
      <c r="E15" s="152" t="s">
        <v>81</v>
      </c>
      <c r="F15" s="222">
        <v>172.11</v>
      </c>
      <c r="G15" s="223">
        <v>373.63</v>
      </c>
      <c r="H15" s="223">
        <v>271.18</v>
      </c>
      <c r="I15" s="224">
        <v>472.71</v>
      </c>
      <c r="J15" s="265">
        <v>182.5</v>
      </c>
      <c r="K15" s="266">
        <v>397</v>
      </c>
      <c r="L15" s="266">
        <v>288.89</v>
      </c>
      <c r="M15" s="267">
        <v>503.4</v>
      </c>
      <c r="N15" s="111">
        <f t="shared" si="0"/>
        <v>10.389999999999986</v>
      </c>
      <c r="O15" s="54">
        <f t="shared" si="1"/>
        <v>23.370000000000005</v>
      </c>
      <c r="P15" s="54">
        <f t="shared" si="2"/>
        <v>17.70999999999998</v>
      </c>
      <c r="Q15" s="112">
        <f t="shared" si="3"/>
        <v>30.689999999999998</v>
      </c>
      <c r="R15" s="113">
        <f t="shared" si="4"/>
        <v>6.0368369066294725E-2</v>
      </c>
      <c r="S15" s="114">
        <f t="shared" si="4"/>
        <v>6.2548510558574008E-2</v>
      </c>
      <c r="T15" s="114">
        <f t="shared" si="4"/>
        <v>6.5307176045431001E-2</v>
      </c>
      <c r="U15" s="115">
        <f t="shared" si="4"/>
        <v>6.4923526051913427E-2</v>
      </c>
      <c r="V15" s="194">
        <v>720.25</v>
      </c>
      <c r="W15" s="195">
        <v>1620.57</v>
      </c>
      <c r="X15" s="195">
        <v>1260.44</v>
      </c>
      <c r="Y15" s="196">
        <v>2160.7600000000002</v>
      </c>
      <c r="Z15" s="194">
        <v>537.75</v>
      </c>
      <c r="AA15" s="195">
        <v>1223.57</v>
      </c>
      <c r="AB15" s="195">
        <v>971.55000000000007</v>
      </c>
      <c r="AC15" s="196">
        <v>1657.3600000000001</v>
      </c>
      <c r="AD15" s="194">
        <f t="shared" si="5"/>
        <v>734.65</v>
      </c>
      <c r="AE15" s="195">
        <f t="shared" si="6"/>
        <v>1652.98</v>
      </c>
      <c r="AF15" s="195">
        <f t="shared" si="7"/>
        <v>1285.6400000000001</v>
      </c>
      <c r="AG15" s="196">
        <f t="shared" si="8"/>
        <v>2203.9699999999998</v>
      </c>
      <c r="AH15" s="33"/>
      <c r="AI15" s="12"/>
    </row>
    <row r="16" spans="1:35" ht="12.75" customHeight="1" x14ac:dyDescent="0.2">
      <c r="A16" s="8"/>
      <c r="B16" s="38"/>
      <c r="C16" s="151">
        <v>14360</v>
      </c>
      <c r="D16" s="149" t="s">
        <v>13</v>
      </c>
      <c r="E16" s="152" t="s">
        <v>81</v>
      </c>
      <c r="F16" s="222">
        <v>179.65</v>
      </c>
      <c r="G16" s="223">
        <v>390.6</v>
      </c>
      <c r="H16" s="223">
        <v>284.38</v>
      </c>
      <c r="I16" s="224">
        <v>495.33</v>
      </c>
      <c r="J16" s="265">
        <v>191.31</v>
      </c>
      <c r="K16" s="266">
        <v>416.84</v>
      </c>
      <c r="L16" s="266">
        <v>304.32</v>
      </c>
      <c r="M16" s="267">
        <v>529.83999999999992</v>
      </c>
      <c r="N16" s="111">
        <f t="shared" si="0"/>
        <v>11.659999999999997</v>
      </c>
      <c r="O16" s="54">
        <f t="shared" si="1"/>
        <v>26.239999999999952</v>
      </c>
      <c r="P16" s="54">
        <f t="shared" si="2"/>
        <v>19.939999999999998</v>
      </c>
      <c r="Q16" s="112">
        <f t="shared" si="3"/>
        <v>34.509999999999934</v>
      </c>
      <c r="R16" s="113">
        <f>N16/F16</f>
        <v>6.4903979961035321E-2</v>
      </c>
      <c r="S16" s="114">
        <f t="shared" si="4"/>
        <v>6.7178699436763828E-2</v>
      </c>
      <c r="T16" s="114">
        <f t="shared" si="4"/>
        <v>7.0117448484422251E-2</v>
      </c>
      <c r="U16" s="115">
        <f t="shared" si="4"/>
        <v>6.9670724567459943E-2</v>
      </c>
      <c r="V16" s="194">
        <v>765.01</v>
      </c>
      <c r="W16" s="195">
        <v>1721.27</v>
      </c>
      <c r="X16" s="195">
        <v>1338.76</v>
      </c>
      <c r="Y16" s="196">
        <v>2295.02</v>
      </c>
      <c r="Z16" s="194">
        <v>573.70000000000005</v>
      </c>
      <c r="AA16" s="195">
        <v>1304.43</v>
      </c>
      <c r="AB16" s="195">
        <v>1034.44</v>
      </c>
      <c r="AC16" s="196">
        <v>1765.18</v>
      </c>
      <c r="AD16" s="194">
        <f t="shared" si="5"/>
        <v>780.31</v>
      </c>
      <c r="AE16" s="195">
        <f t="shared" si="6"/>
        <v>1755.69</v>
      </c>
      <c r="AF16" s="195">
        <f t="shared" si="7"/>
        <v>1365.53</v>
      </c>
      <c r="AG16" s="196">
        <f t="shared" si="8"/>
        <v>2340.92</v>
      </c>
      <c r="AH16" s="33"/>
      <c r="AI16" s="12"/>
    </row>
    <row r="17" spans="1:256" ht="12.75" customHeight="1" x14ac:dyDescent="0.2">
      <c r="A17" s="8"/>
      <c r="B17" s="38"/>
      <c r="C17" s="151">
        <v>3590</v>
      </c>
      <c r="D17" s="149" t="s">
        <v>67</v>
      </c>
      <c r="E17" s="152" t="s">
        <v>81</v>
      </c>
      <c r="F17" s="222">
        <v>179.65</v>
      </c>
      <c r="G17" s="223">
        <v>390.6</v>
      </c>
      <c r="H17" s="223">
        <v>284.38</v>
      </c>
      <c r="I17" s="224">
        <v>495.33</v>
      </c>
      <c r="J17" s="265">
        <v>191.31</v>
      </c>
      <c r="K17" s="266">
        <v>416.84</v>
      </c>
      <c r="L17" s="266">
        <v>304.32</v>
      </c>
      <c r="M17" s="267">
        <v>529.83999999999992</v>
      </c>
      <c r="N17" s="111">
        <f t="shared" si="0"/>
        <v>11.659999999999997</v>
      </c>
      <c r="O17" s="54">
        <f t="shared" si="1"/>
        <v>26.239999999999952</v>
      </c>
      <c r="P17" s="54">
        <f t="shared" si="2"/>
        <v>19.939999999999998</v>
      </c>
      <c r="Q17" s="112">
        <f t="shared" si="3"/>
        <v>34.509999999999934</v>
      </c>
      <c r="R17" s="113">
        <f t="shared" si="4"/>
        <v>6.4903979961035321E-2</v>
      </c>
      <c r="S17" s="114">
        <f t="shared" si="4"/>
        <v>6.7178699436763828E-2</v>
      </c>
      <c r="T17" s="114">
        <f t="shared" si="4"/>
        <v>7.0117448484422251E-2</v>
      </c>
      <c r="U17" s="115">
        <f t="shared" si="4"/>
        <v>6.9670724567459943E-2</v>
      </c>
      <c r="V17" s="194">
        <v>765.01</v>
      </c>
      <c r="W17" s="195">
        <v>1721.27</v>
      </c>
      <c r="X17" s="195">
        <v>1338.76</v>
      </c>
      <c r="Y17" s="196">
        <v>2295.02</v>
      </c>
      <c r="Z17" s="194">
        <v>573.70000000000005</v>
      </c>
      <c r="AA17" s="195">
        <v>1304.43</v>
      </c>
      <c r="AB17" s="195">
        <v>1034.44</v>
      </c>
      <c r="AC17" s="196">
        <v>1765.18</v>
      </c>
      <c r="AD17" s="194">
        <f t="shared" si="5"/>
        <v>780.31</v>
      </c>
      <c r="AE17" s="195">
        <f t="shared" si="6"/>
        <v>1755.69</v>
      </c>
      <c r="AF17" s="195">
        <f t="shared" si="7"/>
        <v>1365.53</v>
      </c>
      <c r="AG17" s="196">
        <f t="shared" si="8"/>
        <v>2340.92</v>
      </c>
      <c r="AH17" s="33"/>
      <c r="AI17" s="12"/>
    </row>
    <row r="18" spans="1:256" ht="13.5" customHeight="1" thickBot="1" x14ac:dyDescent="0.25">
      <c r="A18" s="8"/>
      <c r="B18" s="38"/>
      <c r="C18" s="153">
        <v>3550</v>
      </c>
      <c r="D18" s="154" t="s">
        <v>14</v>
      </c>
      <c r="E18" s="152" t="s">
        <v>81</v>
      </c>
      <c r="F18" s="225">
        <v>105.86</v>
      </c>
      <c r="G18" s="226">
        <v>221.3</v>
      </c>
      <c r="H18" s="226">
        <v>158.55000000000001</v>
      </c>
      <c r="I18" s="227">
        <v>273.99</v>
      </c>
      <c r="J18" s="268">
        <v>111.89</v>
      </c>
      <c r="K18" s="269">
        <v>234.57</v>
      </c>
      <c r="L18" s="269">
        <v>169.45</v>
      </c>
      <c r="M18" s="270">
        <v>292.13</v>
      </c>
      <c r="N18" s="98">
        <f t="shared" si="0"/>
        <v>6.0300000000000011</v>
      </c>
      <c r="O18" s="99">
        <f t="shared" si="1"/>
        <v>13.269999999999982</v>
      </c>
      <c r="P18" s="99">
        <f t="shared" si="2"/>
        <v>10.899999999999977</v>
      </c>
      <c r="Q18" s="100">
        <f t="shared" si="3"/>
        <v>18.139999999999986</v>
      </c>
      <c r="R18" s="116">
        <f t="shared" si="4"/>
        <v>5.6962025316455708E-2</v>
      </c>
      <c r="S18" s="117">
        <f t="shared" si="4"/>
        <v>5.9963849977406149E-2</v>
      </c>
      <c r="T18" s="117">
        <f t="shared" si="4"/>
        <v>6.8748029012929521E-2</v>
      </c>
      <c r="U18" s="118">
        <f t="shared" si="4"/>
        <v>6.6206795868462301E-2</v>
      </c>
      <c r="V18" s="197">
        <v>378.91</v>
      </c>
      <c r="W18" s="198">
        <v>833.6</v>
      </c>
      <c r="X18" s="198">
        <v>682.03</v>
      </c>
      <c r="Y18" s="199">
        <v>1136.72</v>
      </c>
      <c r="Z18" s="197">
        <v>267.02000000000004</v>
      </c>
      <c r="AA18" s="198">
        <v>599.03</v>
      </c>
      <c r="AB18" s="198">
        <v>512.57999999999993</v>
      </c>
      <c r="AC18" s="199">
        <v>844.59</v>
      </c>
      <c r="AD18" s="197">
        <f t="shared" si="5"/>
        <v>386.48</v>
      </c>
      <c r="AE18" s="198">
        <f t="shared" si="6"/>
        <v>850.27</v>
      </c>
      <c r="AF18" s="198">
        <f t="shared" si="7"/>
        <v>695.67</v>
      </c>
      <c r="AG18" s="199">
        <f t="shared" si="8"/>
        <v>1159.45</v>
      </c>
      <c r="AH18" s="33"/>
      <c r="AI18" s="12"/>
    </row>
    <row r="19" spans="1:256" ht="12.75" customHeight="1" thickBot="1" x14ac:dyDescent="0.25">
      <c r="A19" s="8"/>
      <c r="B19" s="38"/>
      <c r="C19" s="155">
        <v>15840</v>
      </c>
      <c r="D19" s="156" t="s">
        <v>15</v>
      </c>
      <c r="E19" s="157"/>
      <c r="F19" s="222">
        <v>195.36</v>
      </c>
      <c r="G19" s="223">
        <v>425.95</v>
      </c>
      <c r="H19" s="223">
        <v>311.87</v>
      </c>
      <c r="I19" s="224">
        <v>542.46</v>
      </c>
      <c r="J19" s="259">
        <v>199.97</v>
      </c>
      <c r="K19" s="260">
        <v>436.32</v>
      </c>
      <c r="L19" s="260">
        <v>319.47000000000003</v>
      </c>
      <c r="M19" s="261">
        <v>555.81999999999994</v>
      </c>
      <c r="N19" s="119">
        <f t="shared" si="0"/>
        <v>4.6099999999999852</v>
      </c>
      <c r="O19" s="53">
        <f>K19-G19</f>
        <v>10.370000000000005</v>
      </c>
      <c r="P19" s="53">
        <f t="shared" si="2"/>
        <v>7.6000000000000227</v>
      </c>
      <c r="Q19" s="55">
        <f t="shared" si="3"/>
        <v>13.3599999999999</v>
      </c>
      <c r="R19" s="120">
        <f t="shared" si="4"/>
        <v>2.3597461097461019E-2</v>
      </c>
      <c r="S19" s="109">
        <f t="shared" si="4"/>
        <v>2.4345580467190996E-2</v>
      </c>
      <c r="T19" s="109">
        <f t="shared" si="4"/>
        <v>2.4369128162375422E-2</v>
      </c>
      <c r="U19" s="121">
        <f t="shared" si="4"/>
        <v>2.462854404011337E-2</v>
      </c>
      <c r="V19" s="188">
        <v>752.16</v>
      </c>
      <c r="W19" s="189">
        <v>1692.36</v>
      </c>
      <c r="X19" s="189">
        <v>1316.28</v>
      </c>
      <c r="Y19" s="190">
        <v>2256.48</v>
      </c>
      <c r="Z19" s="188">
        <v>552.18999999999994</v>
      </c>
      <c r="AA19" s="189">
        <v>1256.04</v>
      </c>
      <c r="AB19" s="189">
        <v>996.81</v>
      </c>
      <c r="AC19" s="190">
        <v>1700.66</v>
      </c>
      <c r="AD19" s="188">
        <f t="shared" si="5"/>
        <v>767.2</v>
      </c>
      <c r="AE19" s="189">
        <f t="shared" si="6"/>
        <v>1726.2</v>
      </c>
      <c r="AF19" s="189">
        <f t="shared" si="7"/>
        <v>1342.6</v>
      </c>
      <c r="AG19" s="190">
        <f t="shared" si="8"/>
        <v>2301.6</v>
      </c>
      <c r="AH19" s="38"/>
      <c r="AI19" s="12"/>
    </row>
    <row r="20" spans="1:256" ht="13.5" customHeight="1" thickBot="1" x14ac:dyDescent="0.25">
      <c r="A20" s="8"/>
      <c r="B20" s="38"/>
      <c r="C20" s="153">
        <v>15900</v>
      </c>
      <c r="D20" s="158" t="s">
        <v>16</v>
      </c>
      <c r="E20" s="159"/>
      <c r="F20" s="228">
        <v>131.09</v>
      </c>
      <c r="G20" s="229">
        <v>281.35000000000002</v>
      </c>
      <c r="H20" s="229">
        <v>199.41</v>
      </c>
      <c r="I20" s="230">
        <v>349.66999999999996</v>
      </c>
      <c r="J20" s="268">
        <v>133.87</v>
      </c>
      <c r="K20" s="269">
        <v>287.59000000000003</v>
      </c>
      <c r="L20" s="269">
        <v>203.79</v>
      </c>
      <c r="M20" s="270">
        <v>357.52</v>
      </c>
      <c r="N20" s="122">
        <f>J20-F20</f>
        <v>2.7800000000000011</v>
      </c>
      <c r="O20" s="40">
        <f>K20-G20</f>
        <v>6.2400000000000091</v>
      </c>
      <c r="P20" s="40">
        <f>L20-H20</f>
        <v>4.3799999999999955</v>
      </c>
      <c r="Q20" s="39">
        <f>M20-I20</f>
        <v>7.8500000000000227</v>
      </c>
      <c r="R20" s="123">
        <f>N20/F20</f>
        <v>2.1206804485468009E-2</v>
      </c>
      <c r="S20" s="117">
        <f t="shared" si="4"/>
        <v>2.2178780877910108E-2</v>
      </c>
      <c r="T20" s="117">
        <f t="shared" si="4"/>
        <v>2.1964796148638461E-2</v>
      </c>
      <c r="U20" s="124">
        <f t="shared" si="4"/>
        <v>2.2449738324706221E-2</v>
      </c>
      <c r="V20" s="197">
        <v>657.12</v>
      </c>
      <c r="W20" s="198">
        <v>1478.52</v>
      </c>
      <c r="X20" s="198">
        <v>1149.9699999999998</v>
      </c>
      <c r="Y20" s="199">
        <v>1971.3700000000001</v>
      </c>
      <c r="Z20" s="197">
        <v>523.25</v>
      </c>
      <c r="AA20" s="198">
        <v>1190.9299999999998</v>
      </c>
      <c r="AB20" s="198">
        <v>946.17999999999984</v>
      </c>
      <c r="AC20" s="199">
        <v>1613.8500000000001</v>
      </c>
      <c r="AD20" s="188">
        <f t="shared" si="5"/>
        <v>670.26</v>
      </c>
      <c r="AE20" s="189">
        <f t="shared" si="6"/>
        <v>1508.09</v>
      </c>
      <c r="AF20" s="189">
        <f t="shared" si="7"/>
        <v>1172.96</v>
      </c>
      <c r="AG20" s="190">
        <f t="shared" si="8"/>
        <v>2010.79</v>
      </c>
      <c r="AH20" s="38"/>
      <c r="AI20" s="12"/>
    </row>
    <row r="21" spans="1:256" ht="12.75" customHeight="1" x14ac:dyDescent="0.2">
      <c r="A21" s="8"/>
      <c r="B21" s="32"/>
      <c r="C21" s="160">
        <v>14330</v>
      </c>
      <c r="D21" s="161" t="s">
        <v>17</v>
      </c>
      <c r="E21" s="162"/>
      <c r="F21" s="231">
        <v>197.32</v>
      </c>
      <c r="G21" s="217">
        <v>430.37</v>
      </c>
      <c r="H21" s="217">
        <v>315.31</v>
      </c>
      <c r="I21" s="232">
        <v>548.36</v>
      </c>
      <c r="J21" s="262">
        <v>202.21</v>
      </c>
      <c r="K21" s="263">
        <v>441.37</v>
      </c>
      <c r="L21" s="263">
        <v>323.39999999999998</v>
      </c>
      <c r="M21" s="264">
        <v>562.54999999999995</v>
      </c>
      <c r="N21" s="125">
        <f t="shared" si="0"/>
        <v>4.8900000000000148</v>
      </c>
      <c r="O21" s="57">
        <f t="shared" si="1"/>
        <v>11</v>
      </c>
      <c r="P21" s="57">
        <f t="shared" si="2"/>
        <v>8.089999999999975</v>
      </c>
      <c r="Q21" s="58">
        <f t="shared" si="3"/>
        <v>14.189999999999941</v>
      </c>
      <c r="R21" s="120">
        <f t="shared" ref="R21:R52" si="9">N21/F21</f>
        <v>2.478207987026158E-2</v>
      </c>
      <c r="S21" s="109">
        <f t="shared" ref="S21:S52" si="10">O21/G21</f>
        <v>2.5559402374700838E-2</v>
      </c>
      <c r="T21" s="109">
        <f t="shared" ref="T21:T52" si="11">P21/H21</f>
        <v>2.5657289651454043E-2</v>
      </c>
      <c r="U21" s="110">
        <f t="shared" ref="U21:U52" si="12">Q21/I21</f>
        <v>2.5877160989131121E-2</v>
      </c>
      <c r="V21" s="191">
        <v>757.47</v>
      </c>
      <c r="W21" s="192">
        <v>1704.31</v>
      </c>
      <c r="X21" s="192">
        <v>1325.57</v>
      </c>
      <c r="Y21" s="193">
        <v>2272.41</v>
      </c>
      <c r="Z21" s="191">
        <v>555.26</v>
      </c>
      <c r="AA21" s="192">
        <v>1262.94</v>
      </c>
      <c r="AB21" s="192">
        <v>1002.17</v>
      </c>
      <c r="AC21" s="193">
        <v>1709.86</v>
      </c>
      <c r="AD21" s="191">
        <f t="shared" si="5"/>
        <v>772.61</v>
      </c>
      <c r="AE21" s="192">
        <f t="shared" si="6"/>
        <v>1738.39</v>
      </c>
      <c r="AF21" s="192">
        <f t="shared" si="7"/>
        <v>1352.08</v>
      </c>
      <c r="AG21" s="193">
        <f t="shared" si="8"/>
        <v>2317.85</v>
      </c>
      <c r="AH21" s="33"/>
      <c r="AI21" s="12"/>
    </row>
    <row r="22" spans="1:256" ht="12.75" customHeight="1" x14ac:dyDescent="0.2">
      <c r="A22" s="8"/>
      <c r="B22" s="32"/>
      <c r="C22" s="163">
        <v>14340</v>
      </c>
      <c r="D22" s="149" t="s">
        <v>18</v>
      </c>
      <c r="E22" s="164"/>
      <c r="F22" s="222">
        <v>171.91</v>
      </c>
      <c r="G22" s="223">
        <v>373.19</v>
      </c>
      <c r="H22" s="223">
        <v>270.84000000000003</v>
      </c>
      <c r="I22" s="224">
        <v>472.12</v>
      </c>
      <c r="J22" s="265">
        <v>176.17</v>
      </c>
      <c r="K22" s="266">
        <v>382.77</v>
      </c>
      <c r="L22" s="266">
        <v>277.82</v>
      </c>
      <c r="M22" s="267">
        <v>484.43</v>
      </c>
      <c r="N22" s="126">
        <f t="shared" si="0"/>
        <v>4.2599999999999909</v>
      </c>
      <c r="O22" s="54">
        <f t="shared" si="1"/>
        <v>9.5799999999999841</v>
      </c>
      <c r="P22" s="54">
        <f t="shared" si="2"/>
        <v>6.9799999999999613</v>
      </c>
      <c r="Q22" s="60">
        <f t="shared" si="3"/>
        <v>12.310000000000002</v>
      </c>
      <c r="R22" s="127">
        <f t="shared" si="9"/>
        <v>2.4780408353208022E-2</v>
      </c>
      <c r="S22" s="114">
        <f t="shared" si="10"/>
        <v>2.5670569950963274E-2</v>
      </c>
      <c r="T22" s="114">
        <f t="shared" si="11"/>
        <v>2.5771673312656774E-2</v>
      </c>
      <c r="U22" s="115">
        <f t="shared" si="12"/>
        <v>2.607387952215539E-2</v>
      </c>
      <c r="V22" s="194">
        <v>735.62</v>
      </c>
      <c r="W22" s="195">
        <v>1655.14</v>
      </c>
      <c r="X22" s="195">
        <v>1287.33</v>
      </c>
      <c r="Y22" s="196">
        <v>2206.86</v>
      </c>
      <c r="Z22" s="194">
        <v>559.45000000000005</v>
      </c>
      <c r="AA22" s="195">
        <v>1272.3700000000001</v>
      </c>
      <c r="AB22" s="195">
        <v>1009.51</v>
      </c>
      <c r="AC22" s="196">
        <v>1722.43</v>
      </c>
      <c r="AD22" s="194">
        <f t="shared" si="5"/>
        <v>750.33</v>
      </c>
      <c r="AE22" s="195">
        <f t="shared" si="6"/>
        <v>1688.24</v>
      </c>
      <c r="AF22" s="195">
        <f t="shared" si="7"/>
        <v>1313.07</v>
      </c>
      <c r="AG22" s="196">
        <f t="shared" si="8"/>
        <v>2250.9899999999998</v>
      </c>
      <c r="AH22" s="33"/>
      <c r="AI22" s="12"/>
    </row>
    <row r="23" spans="1:256" ht="13.5" customHeight="1" thickBot="1" x14ac:dyDescent="0.25">
      <c r="A23" s="8"/>
      <c r="B23" s="32"/>
      <c r="C23" s="165">
        <v>14350</v>
      </c>
      <c r="D23" s="166" t="s">
        <v>19</v>
      </c>
      <c r="E23" s="167"/>
      <c r="F23" s="225">
        <v>137.54000000000002</v>
      </c>
      <c r="G23" s="226">
        <v>295.86</v>
      </c>
      <c r="H23" s="226">
        <v>210.7</v>
      </c>
      <c r="I23" s="227">
        <v>369.02</v>
      </c>
      <c r="J23" s="268">
        <v>140.92000000000002</v>
      </c>
      <c r="K23" s="269">
        <v>303.45</v>
      </c>
      <c r="L23" s="269">
        <v>216.13</v>
      </c>
      <c r="M23" s="270">
        <v>378.66</v>
      </c>
      <c r="N23" s="122">
        <f t="shared" si="0"/>
        <v>3.3799999999999955</v>
      </c>
      <c r="O23" s="40">
        <f t="shared" si="1"/>
        <v>7.589999999999975</v>
      </c>
      <c r="P23" s="40">
        <f t="shared" si="2"/>
        <v>5.4300000000000068</v>
      </c>
      <c r="Q23" s="39">
        <f t="shared" si="3"/>
        <v>9.6400000000000432</v>
      </c>
      <c r="R23" s="123">
        <f t="shared" si="9"/>
        <v>2.4574669187145522E-2</v>
      </c>
      <c r="S23" s="117">
        <f t="shared" si="10"/>
        <v>2.5654025552626157E-2</v>
      </c>
      <c r="T23" s="117">
        <f t="shared" si="11"/>
        <v>2.5771238728049393E-2</v>
      </c>
      <c r="U23" s="118">
        <f t="shared" si="12"/>
        <v>2.6123245352555537E-2</v>
      </c>
      <c r="V23" s="197">
        <v>701.93</v>
      </c>
      <c r="W23" s="198">
        <v>1579.34</v>
      </c>
      <c r="X23" s="198">
        <v>1228.3800000000001</v>
      </c>
      <c r="Y23" s="199">
        <v>2105.79</v>
      </c>
      <c r="Z23" s="197">
        <v>561.01</v>
      </c>
      <c r="AA23" s="198">
        <v>1275.8899999999999</v>
      </c>
      <c r="AB23" s="198">
        <v>1012.2500000000001</v>
      </c>
      <c r="AC23" s="199">
        <v>1727.1299999999999</v>
      </c>
      <c r="AD23" s="197">
        <f t="shared" si="5"/>
        <v>715.96</v>
      </c>
      <c r="AE23" s="198">
        <f t="shared" si="6"/>
        <v>1610.92</v>
      </c>
      <c r="AF23" s="198">
        <f t="shared" si="7"/>
        <v>1252.94</v>
      </c>
      <c r="AG23" s="199">
        <f t="shared" si="8"/>
        <v>2147.9</v>
      </c>
      <c r="AH23" s="33"/>
      <c r="AI23" s="12"/>
    </row>
    <row r="24" spans="1:256" ht="13.5" customHeight="1" x14ac:dyDescent="0.2">
      <c r="A24" s="8"/>
      <c r="B24" s="32"/>
      <c r="C24" s="168">
        <v>15850</v>
      </c>
      <c r="D24" s="169" t="s">
        <v>73</v>
      </c>
      <c r="E24" s="187"/>
      <c r="F24" s="216">
        <v>194.57</v>
      </c>
      <c r="G24" s="217">
        <v>424.17</v>
      </c>
      <c r="H24" s="217">
        <v>310.49</v>
      </c>
      <c r="I24" s="218">
        <v>540.08999999999992</v>
      </c>
      <c r="J24" s="259">
        <v>202.87</v>
      </c>
      <c r="K24" s="260">
        <v>442.85</v>
      </c>
      <c r="L24" s="260">
        <v>324.55</v>
      </c>
      <c r="M24" s="261">
        <v>564.52</v>
      </c>
      <c r="N24" s="128">
        <f t="shared" si="0"/>
        <v>8.3000000000000114</v>
      </c>
      <c r="O24" s="101">
        <f t="shared" si="1"/>
        <v>18.680000000000007</v>
      </c>
      <c r="P24" s="101">
        <f t="shared" si="2"/>
        <v>14.060000000000002</v>
      </c>
      <c r="Q24" s="129">
        <f t="shared" si="3"/>
        <v>24.430000000000064</v>
      </c>
      <c r="R24" s="207">
        <f t="shared" ref="R24:U26" si="13">N24/F24</f>
        <v>4.2658169296397243E-2</v>
      </c>
      <c r="S24" s="210">
        <f t="shared" si="13"/>
        <v>4.4038946648749334E-2</v>
      </c>
      <c r="T24" s="210">
        <f t="shared" si="13"/>
        <v>4.5283261940803253E-2</v>
      </c>
      <c r="U24" s="213">
        <f t="shared" si="13"/>
        <v>4.5233201873761904E-2</v>
      </c>
      <c r="V24" s="188">
        <v>731.81</v>
      </c>
      <c r="W24" s="189">
        <v>1646.58</v>
      </c>
      <c r="X24" s="189">
        <v>1280.67</v>
      </c>
      <c r="Y24" s="190">
        <v>2195.44</v>
      </c>
      <c r="Z24" s="188">
        <v>528.93999999999994</v>
      </c>
      <c r="AA24" s="189">
        <v>1203.73</v>
      </c>
      <c r="AB24" s="189">
        <v>956.12000000000012</v>
      </c>
      <c r="AC24" s="190">
        <v>1630.92</v>
      </c>
      <c r="AD24" s="188">
        <f t="shared" si="5"/>
        <v>746.44</v>
      </c>
      <c r="AE24" s="189">
        <f t="shared" si="6"/>
        <v>1679.51</v>
      </c>
      <c r="AF24" s="189">
        <f t="shared" si="7"/>
        <v>1306.28</v>
      </c>
      <c r="AG24" s="190">
        <f t="shared" si="8"/>
        <v>2239.34</v>
      </c>
      <c r="AH24" s="33"/>
      <c r="AI24" s="12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3.5" customHeight="1" x14ac:dyDescent="0.2">
      <c r="A25" s="8"/>
      <c r="B25" s="32"/>
      <c r="C25" s="170">
        <v>15860</v>
      </c>
      <c r="D25" s="171" t="s">
        <v>74</v>
      </c>
      <c r="E25" s="181"/>
      <c r="F25" s="222">
        <v>167.5</v>
      </c>
      <c r="G25" s="223">
        <v>363.28</v>
      </c>
      <c r="H25" s="223">
        <v>263.13</v>
      </c>
      <c r="I25" s="224">
        <v>458.9</v>
      </c>
      <c r="J25" s="265">
        <v>173.26999999999998</v>
      </c>
      <c r="K25" s="266">
        <v>376.25</v>
      </c>
      <c r="L25" s="266">
        <v>272.75</v>
      </c>
      <c r="M25" s="267">
        <v>475.73</v>
      </c>
      <c r="N25" s="130">
        <f>J25-F25</f>
        <v>5.7699999999999818</v>
      </c>
      <c r="O25" s="102">
        <f>K25-G25</f>
        <v>12.970000000000027</v>
      </c>
      <c r="P25" s="102">
        <f>L25-H25</f>
        <v>9.6200000000000045</v>
      </c>
      <c r="Q25" s="131">
        <f>M25-I25</f>
        <v>16.830000000000041</v>
      </c>
      <c r="R25" s="208">
        <f t="shared" si="13"/>
        <v>3.4447761194029744E-2</v>
      </c>
      <c r="S25" s="211">
        <f t="shared" si="13"/>
        <v>3.5702488438669973E-2</v>
      </c>
      <c r="T25" s="211">
        <f t="shared" si="13"/>
        <v>3.6559875346786778E-2</v>
      </c>
      <c r="U25" s="214">
        <f t="shared" si="13"/>
        <v>3.6674656787971327E-2</v>
      </c>
      <c r="V25" s="194">
        <v>699.32</v>
      </c>
      <c r="W25" s="195">
        <v>1573.47</v>
      </c>
      <c r="X25" s="195">
        <v>1223.81</v>
      </c>
      <c r="Y25" s="196">
        <v>2097.96</v>
      </c>
      <c r="Z25" s="194">
        <v>526.05000000000007</v>
      </c>
      <c r="AA25" s="195">
        <v>1197.22</v>
      </c>
      <c r="AB25" s="195">
        <v>951.06</v>
      </c>
      <c r="AC25" s="196">
        <v>1622.23</v>
      </c>
      <c r="AD25" s="194">
        <f t="shared" si="5"/>
        <v>713.3</v>
      </c>
      <c r="AE25" s="195">
        <f t="shared" si="6"/>
        <v>1604.93</v>
      </c>
      <c r="AF25" s="195">
        <f t="shared" si="7"/>
        <v>1248.28</v>
      </c>
      <c r="AG25" s="196">
        <f t="shared" si="8"/>
        <v>2139.91</v>
      </c>
      <c r="AH25" s="33"/>
      <c r="AI25" s="12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13.5" customHeight="1" x14ac:dyDescent="0.2">
      <c r="A26" s="8"/>
      <c r="B26" s="32"/>
      <c r="C26" s="170">
        <v>15870</v>
      </c>
      <c r="D26" s="171" t="s">
        <v>75</v>
      </c>
      <c r="E26" s="181"/>
      <c r="F26" s="222">
        <v>134.53</v>
      </c>
      <c r="G26" s="223">
        <v>289.08000000000004</v>
      </c>
      <c r="H26" s="223">
        <v>205.42</v>
      </c>
      <c r="I26" s="224">
        <v>359.97</v>
      </c>
      <c r="J26" s="265">
        <v>137.75</v>
      </c>
      <c r="K26" s="266">
        <v>296.33000000000004</v>
      </c>
      <c r="L26" s="266">
        <v>210.59</v>
      </c>
      <c r="M26" s="267">
        <v>369.16</v>
      </c>
      <c r="N26" s="132">
        <f>J26-F26</f>
        <v>3.2199999999999989</v>
      </c>
      <c r="O26" s="133">
        <f t="shared" ref="O26" si="14">K26-G26</f>
        <v>7.25</v>
      </c>
      <c r="P26" s="133">
        <f t="shared" ref="P26" si="15">L26-H26</f>
        <v>5.1700000000000159</v>
      </c>
      <c r="Q26" s="134">
        <f t="shared" ref="Q26" si="16">M26-I26</f>
        <v>9.1899999999999977</v>
      </c>
      <c r="R26" s="209">
        <f t="shared" si="13"/>
        <v>2.3935181743848948E-2</v>
      </c>
      <c r="S26" s="212">
        <f t="shared" si="13"/>
        <v>2.5079562750795623E-2</v>
      </c>
      <c r="T26" s="212">
        <f t="shared" si="13"/>
        <v>2.5167948593126356E-2</v>
      </c>
      <c r="U26" s="206">
        <f t="shared" si="13"/>
        <v>2.5529905269883593E-2</v>
      </c>
      <c r="V26" s="194">
        <v>657.1</v>
      </c>
      <c r="W26" s="195">
        <v>1478.47</v>
      </c>
      <c r="X26" s="195">
        <v>1149.92</v>
      </c>
      <c r="Y26" s="196">
        <v>1971.3</v>
      </c>
      <c r="Z26" s="194">
        <v>519.35</v>
      </c>
      <c r="AA26" s="195">
        <v>1182.1399999999999</v>
      </c>
      <c r="AB26" s="195">
        <v>939.33</v>
      </c>
      <c r="AC26" s="196">
        <v>1602.1399999999999</v>
      </c>
      <c r="AD26" s="194">
        <f t="shared" si="5"/>
        <v>670.24</v>
      </c>
      <c r="AE26" s="195">
        <f t="shared" si="6"/>
        <v>1508.03</v>
      </c>
      <c r="AF26" s="195">
        <f t="shared" si="7"/>
        <v>1172.9100000000001</v>
      </c>
      <c r="AG26" s="196">
        <f t="shared" si="8"/>
        <v>2010.72</v>
      </c>
      <c r="AH26" s="33"/>
      <c r="AI26" s="12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ht="12.75" customHeight="1" thickBot="1" x14ac:dyDescent="0.25">
      <c r="A27" s="8"/>
      <c r="B27" s="32"/>
      <c r="C27" s="165">
        <v>3580</v>
      </c>
      <c r="D27" s="166" t="s">
        <v>76</v>
      </c>
      <c r="E27" s="167"/>
      <c r="F27" s="225">
        <v>63</v>
      </c>
      <c r="G27" s="226">
        <v>125</v>
      </c>
      <c r="H27" s="226">
        <v>73</v>
      </c>
      <c r="I27" s="227">
        <v>137</v>
      </c>
      <c r="J27" s="268">
        <v>66</v>
      </c>
      <c r="K27" s="269">
        <v>131</v>
      </c>
      <c r="L27" s="269">
        <v>78</v>
      </c>
      <c r="M27" s="270">
        <v>147</v>
      </c>
      <c r="N27" s="135">
        <f t="shared" ref="N27" si="17">J27-F27</f>
        <v>3</v>
      </c>
      <c r="O27" s="136">
        <f t="shared" ref="O27" si="18">K27-G27</f>
        <v>6</v>
      </c>
      <c r="P27" s="136">
        <f t="shared" ref="P27" si="19">L27-H27</f>
        <v>5</v>
      </c>
      <c r="Q27" s="137">
        <f t="shared" ref="Q27" si="20">M27-I27</f>
        <v>10</v>
      </c>
      <c r="R27" s="123">
        <f t="shared" ref="R27" si="21">N27/F27</f>
        <v>4.7619047619047616E-2</v>
      </c>
      <c r="S27" s="117">
        <f t="shared" ref="S27" si="22">O27/G27</f>
        <v>4.8000000000000001E-2</v>
      </c>
      <c r="T27" s="117">
        <f t="shared" ref="T27" si="23">P27/H27</f>
        <v>6.8493150684931503E-2</v>
      </c>
      <c r="U27" s="118">
        <f t="shared" ref="U27" si="24">Q27/I27</f>
        <v>7.2992700729927001E-2</v>
      </c>
      <c r="V27" s="197">
        <v>580.84</v>
      </c>
      <c r="W27" s="198">
        <v>1306.8800000000001</v>
      </c>
      <c r="X27" s="198">
        <v>1016.46</v>
      </c>
      <c r="Y27" s="199">
        <v>1742.51</v>
      </c>
      <c r="Z27" s="197">
        <v>514.84</v>
      </c>
      <c r="AA27" s="198">
        <v>1175.8800000000001</v>
      </c>
      <c r="AB27" s="198">
        <v>938.46</v>
      </c>
      <c r="AC27" s="199">
        <v>1595.51</v>
      </c>
      <c r="AD27" s="197">
        <f t="shared" si="5"/>
        <v>592.45000000000005</v>
      </c>
      <c r="AE27" s="198">
        <f t="shared" si="6"/>
        <v>1333.01</v>
      </c>
      <c r="AF27" s="198">
        <f t="shared" si="7"/>
        <v>1036.78</v>
      </c>
      <c r="AG27" s="199">
        <f t="shared" si="8"/>
        <v>1777.36</v>
      </c>
      <c r="AH27" s="33"/>
      <c r="AI27" s="12"/>
    </row>
    <row r="28" spans="1:256" ht="12.75" customHeight="1" x14ac:dyDescent="0.2">
      <c r="A28" s="8"/>
      <c r="B28" s="32"/>
      <c r="C28" s="172">
        <v>13210</v>
      </c>
      <c r="D28" s="173" t="s">
        <v>20</v>
      </c>
      <c r="E28" s="174"/>
      <c r="F28" s="233">
        <v>178.04</v>
      </c>
      <c r="G28" s="234">
        <v>387</v>
      </c>
      <c r="H28" s="234">
        <v>281.58000000000004</v>
      </c>
      <c r="I28" s="235">
        <v>490.53</v>
      </c>
      <c r="J28" s="271">
        <v>189.41</v>
      </c>
      <c r="K28" s="260">
        <v>412.56</v>
      </c>
      <c r="L28" s="260">
        <v>300.99</v>
      </c>
      <c r="M28" s="272">
        <v>524.14</v>
      </c>
      <c r="N28" s="56">
        <f t="shared" si="0"/>
        <v>11.370000000000005</v>
      </c>
      <c r="O28" s="57">
        <f t="shared" si="1"/>
        <v>25.560000000000002</v>
      </c>
      <c r="P28" s="57">
        <f t="shared" si="2"/>
        <v>19.409999999999968</v>
      </c>
      <c r="Q28" s="58">
        <f t="shared" si="3"/>
        <v>33.610000000000014</v>
      </c>
      <c r="R28" s="120">
        <f t="shared" si="9"/>
        <v>6.3862053471130109E-2</v>
      </c>
      <c r="S28" s="109">
        <f t="shared" si="10"/>
        <v>6.6046511627906979E-2</v>
      </c>
      <c r="T28" s="109">
        <f t="shared" si="11"/>
        <v>6.8932452588962162E-2</v>
      </c>
      <c r="U28" s="121">
        <f t="shared" si="12"/>
        <v>6.8517725725235998E-2</v>
      </c>
      <c r="V28" s="188">
        <v>755.36</v>
      </c>
      <c r="W28" s="189">
        <v>1699.55</v>
      </c>
      <c r="X28" s="189">
        <v>1321.88</v>
      </c>
      <c r="Y28" s="190">
        <v>2266.0700000000002</v>
      </c>
      <c r="Z28" s="188">
        <v>565.95000000000005</v>
      </c>
      <c r="AA28" s="189">
        <v>1286.99</v>
      </c>
      <c r="AB28" s="189">
        <v>1020.8900000000001</v>
      </c>
      <c r="AC28" s="190">
        <v>1741.9300000000003</v>
      </c>
      <c r="AD28" s="188">
        <f t="shared" si="5"/>
        <v>770.46</v>
      </c>
      <c r="AE28" s="189">
        <f t="shared" si="6"/>
        <v>1733.54</v>
      </c>
      <c r="AF28" s="189">
        <f t="shared" si="7"/>
        <v>1348.31</v>
      </c>
      <c r="AG28" s="190">
        <f t="shared" si="8"/>
        <v>2311.39</v>
      </c>
      <c r="AH28" s="38"/>
      <c r="AI28" s="12"/>
    </row>
    <row r="29" spans="1:256" ht="13.5" customHeight="1" thickBot="1" x14ac:dyDescent="0.25">
      <c r="A29" s="8"/>
      <c r="B29" s="32"/>
      <c r="C29" s="165">
        <v>13200</v>
      </c>
      <c r="D29" s="166" t="s">
        <v>21</v>
      </c>
      <c r="E29" s="167"/>
      <c r="F29" s="236">
        <v>174.98000000000002</v>
      </c>
      <c r="G29" s="226">
        <v>380.1</v>
      </c>
      <c r="H29" s="226">
        <v>276.22000000000003</v>
      </c>
      <c r="I29" s="237">
        <v>481.34</v>
      </c>
      <c r="J29" s="273">
        <v>186.07</v>
      </c>
      <c r="K29" s="269">
        <v>405.05</v>
      </c>
      <c r="L29" s="269">
        <v>295.14999999999998</v>
      </c>
      <c r="M29" s="274">
        <v>514.12</v>
      </c>
      <c r="N29" s="61">
        <f t="shared" si="0"/>
        <v>11.089999999999975</v>
      </c>
      <c r="O29" s="40">
        <f t="shared" si="1"/>
        <v>24.949999999999989</v>
      </c>
      <c r="P29" s="40">
        <f t="shared" si="2"/>
        <v>18.92999999999995</v>
      </c>
      <c r="Q29" s="39">
        <f t="shared" si="3"/>
        <v>32.78000000000003</v>
      </c>
      <c r="R29" s="123">
        <f t="shared" si="9"/>
        <v>6.3378671848211068E-2</v>
      </c>
      <c r="S29" s="117">
        <f t="shared" si="10"/>
        <v>6.5640620889239637E-2</v>
      </c>
      <c r="T29" s="117">
        <f t="shared" si="11"/>
        <v>6.8532329302729525E-2</v>
      </c>
      <c r="U29" s="124">
        <f t="shared" si="12"/>
        <v>6.8101549840029987E-2</v>
      </c>
      <c r="V29" s="197">
        <v>738.4</v>
      </c>
      <c r="W29" s="198">
        <v>1661.41</v>
      </c>
      <c r="X29" s="198">
        <v>1292.21</v>
      </c>
      <c r="Y29" s="199">
        <v>2215.21</v>
      </c>
      <c r="Z29" s="197">
        <v>552.32999999999993</v>
      </c>
      <c r="AA29" s="198">
        <v>1256.3600000000001</v>
      </c>
      <c r="AB29" s="198">
        <v>997.06000000000006</v>
      </c>
      <c r="AC29" s="199">
        <v>1701.0900000000001</v>
      </c>
      <c r="AD29" s="197">
        <f t="shared" si="5"/>
        <v>753.16</v>
      </c>
      <c r="AE29" s="198">
        <f t="shared" si="6"/>
        <v>1694.63</v>
      </c>
      <c r="AF29" s="198">
        <f t="shared" si="7"/>
        <v>1318.05</v>
      </c>
      <c r="AG29" s="199">
        <f t="shared" si="8"/>
        <v>2259.5100000000002</v>
      </c>
      <c r="AH29" s="38"/>
      <c r="AI29" s="12"/>
    </row>
    <row r="30" spans="1:256" ht="12.75" customHeight="1" thickBot="1" x14ac:dyDescent="0.25">
      <c r="A30" s="8"/>
      <c r="B30" s="32"/>
      <c r="C30" s="172">
        <v>13170</v>
      </c>
      <c r="D30" s="173" t="s">
        <v>22</v>
      </c>
      <c r="E30" s="281" t="s">
        <v>82</v>
      </c>
      <c r="F30" s="219">
        <v>230.39</v>
      </c>
      <c r="G30" s="220">
        <v>504.78</v>
      </c>
      <c r="H30" s="220">
        <v>373.19</v>
      </c>
      <c r="I30" s="221">
        <v>647.57000000000005</v>
      </c>
      <c r="J30" s="262">
        <v>235.88</v>
      </c>
      <c r="K30" s="263">
        <v>517.12</v>
      </c>
      <c r="L30" s="263">
        <v>382.31</v>
      </c>
      <c r="M30" s="264">
        <v>663.55</v>
      </c>
      <c r="N30" s="56">
        <f t="shared" si="0"/>
        <v>5.4900000000000091</v>
      </c>
      <c r="O30" s="57">
        <f t="shared" si="1"/>
        <v>12.340000000000032</v>
      </c>
      <c r="P30" s="57">
        <f t="shared" si="2"/>
        <v>9.1200000000000045</v>
      </c>
      <c r="Q30" s="58">
        <f t="shared" si="3"/>
        <v>15.979999999999905</v>
      </c>
      <c r="R30" s="120">
        <f t="shared" si="9"/>
        <v>2.3829159251703674E-2</v>
      </c>
      <c r="S30" s="109">
        <f t="shared" si="10"/>
        <v>2.4446293434763722E-2</v>
      </c>
      <c r="T30" s="109">
        <f t="shared" si="11"/>
        <v>2.4437953857284506E-2</v>
      </c>
      <c r="U30" s="110">
        <f t="shared" si="12"/>
        <v>2.4676868909924647E-2</v>
      </c>
      <c r="V30" s="191">
        <v>762.16</v>
      </c>
      <c r="W30" s="192">
        <v>1714.85</v>
      </c>
      <c r="X30" s="192">
        <v>1333.77</v>
      </c>
      <c r="Y30" s="193">
        <v>2286.4699999999998</v>
      </c>
      <c r="Z30" s="191">
        <v>526.28</v>
      </c>
      <c r="AA30" s="192">
        <v>1197.73</v>
      </c>
      <c r="AB30" s="192">
        <v>951.46</v>
      </c>
      <c r="AC30" s="193">
        <v>1622.9199999999998</v>
      </c>
      <c r="AD30" s="191">
        <f t="shared" si="5"/>
        <v>777.4</v>
      </c>
      <c r="AE30" s="192">
        <f t="shared" si="6"/>
        <v>1749.14</v>
      </c>
      <c r="AF30" s="192">
        <f t="shared" si="7"/>
        <v>1360.44</v>
      </c>
      <c r="AG30" s="193">
        <f t="shared" si="8"/>
        <v>2332.19</v>
      </c>
      <c r="AH30" s="33"/>
      <c r="AI30" s="12"/>
    </row>
    <row r="31" spans="1:256" ht="12.75" customHeight="1" thickBot="1" x14ac:dyDescent="0.25">
      <c r="A31" s="8"/>
      <c r="B31" s="32"/>
      <c r="C31" s="163">
        <v>13160</v>
      </c>
      <c r="D31" s="149" t="s">
        <v>23</v>
      </c>
      <c r="E31" s="281" t="s">
        <v>82</v>
      </c>
      <c r="F31" s="222">
        <v>230.39</v>
      </c>
      <c r="G31" s="223">
        <v>504.78</v>
      </c>
      <c r="H31" s="223">
        <v>373.19</v>
      </c>
      <c r="I31" s="224">
        <v>647.57000000000005</v>
      </c>
      <c r="J31" s="265">
        <v>235.88</v>
      </c>
      <c r="K31" s="266">
        <v>517.12</v>
      </c>
      <c r="L31" s="266">
        <v>382.31</v>
      </c>
      <c r="M31" s="267">
        <v>663.55</v>
      </c>
      <c r="N31" s="59">
        <f t="shared" si="0"/>
        <v>5.4900000000000091</v>
      </c>
      <c r="O31" s="54">
        <f t="shared" si="1"/>
        <v>12.340000000000032</v>
      </c>
      <c r="P31" s="54">
        <f t="shared" si="2"/>
        <v>9.1200000000000045</v>
      </c>
      <c r="Q31" s="60">
        <f t="shared" si="3"/>
        <v>15.979999999999905</v>
      </c>
      <c r="R31" s="127">
        <f t="shared" si="9"/>
        <v>2.3829159251703674E-2</v>
      </c>
      <c r="S31" s="114">
        <f t="shared" si="10"/>
        <v>2.4446293434763722E-2</v>
      </c>
      <c r="T31" s="114">
        <f t="shared" si="11"/>
        <v>2.4437953857284506E-2</v>
      </c>
      <c r="U31" s="115">
        <f t="shared" si="12"/>
        <v>2.4676868909924647E-2</v>
      </c>
      <c r="V31" s="194">
        <v>762.16</v>
      </c>
      <c r="W31" s="195">
        <v>1714.85</v>
      </c>
      <c r="X31" s="195">
        <v>1333.77</v>
      </c>
      <c r="Y31" s="196">
        <v>2286.4699999999998</v>
      </c>
      <c r="Z31" s="194">
        <v>526.28</v>
      </c>
      <c r="AA31" s="195">
        <v>1197.73</v>
      </c>
      <c r="AB31" s="195">
        <v>951.46</v>
      </c>
      <c r="AC31" s="196">
        <v>1622.9199999999998</v>
      </c>
      <c r="AD31" s="194">
        <f t="shared" si="5"/>
        <v>777.4</v>
      </c>
      <c r="AE31" s="195">
        <f t="shared" si="6"/>
        <v>1749.14</v>
      </c>
      <c r="AF31" s="195">
        <f t="shared" si="7"/>
        <v>1360.44</v>
      </c>
      <c r="AG31" s="196">
        <f t="shared" si="8"/>
        <v>2332.19</v>
      </c>
      <c r="AH31" s="33"/>
      <c r="AI31" s="12"/>
    </row>
    <row r="32" spans="1:256" ht="12.75" customHeight="1" thickBot="1" x14ac:dyDescent="0.25">
      <c r="A32" s="8"/>
      <c r="B32" s="32"/>
      <c r="C32" s="163">
        <v>13230</v>
      </c>
      <c r="D32" s="149" t="s">
        <v>24</v>
      </c>
      <c r="E32" s="281" t="s">
        <v>82</v>
      </c>
      <c r="F32" s="222">
        <v>230.39</v>
      </c>
      <c r="G32" s="223">
        <v>504.78</v>
      </c>
      <c r="H32" s="223">
        <v>373.19</v>
      </c>
      <c r="I32" s="224">
        <v>647.57000000000005</v>
      </c>
      <c r="J32" s="265">
        <v>235.88</v>
      </c>
      <c r="K32" s="266">
        <v>517.12</v>
      </c>
      <c r="L32" s="266">
        <v>382.31</v>
      </c>
      <c r="M32" s="267">
        <v>663.55</v>
      </c>
      <c r="N32" s="59">
        <f t="shared" si="0"/>
        <v>5.4900000000000091</v>
      </c>
      <c r="O32" s="54">
        <f t="shared" si="1"/>
        <v>12.340000000000032</v>
      </c>
      <c r="P32" s="54">
        <f t="shared" si="2"/>
        <v>9.1200000000000045</v>
      </c>
      <c r="Q32" s="60">
        <f t="shared" si="3"/>
        <v>15.979999999999905</v>
      </c>
      <c r="R32" s="127">
        <f t="shared" si="9"/>
        <v>2.3829159251703674E-2</v>
      </c>
      <c r="S32" s="114">
        <f t="shared" si="10"/>
        <v>2.4446293434763722E-2</v>
      </c>
      <c r="T32" s="114">
        <f t="shared" si="11"/>
        <v>2.4437953857284506E-2</v>
      </c>
      <c r="U32" s="115">
        <f t="shared" si="12"/>
        <v>2.4676868909924647E-2</v>
      </c>
      <c r="V32" s="194">
        <v>762.16</v>
      </c>
      <c r="W32" s="195">
        <v>1714.85</v>
      </c>
      <c r="X32" s="195">
        <v>1333.77</v>
      </c>
      <c r="Y32" s="196">
        <v>2286.4699999999998</v>
      </c>
      <c r="Z32" s="194">
        <v>526.28</v>
      </c>
      <c r="AA32" s="195">
        <v>1197.73</v>
      </c>
      <c r="AB32" s="195">
        <v>951.46</v>
      </c>
      <c r="AC32" s="196">
        <v>1622.9199999999998</v>
      </c>
      <c r="AD32" s="194">
        <f t="shared" si="5"/>
        <v>777.4</v>
      </c>
      <c r="AE32" s="195">
        <f t="shared" si="6"/>
        <v>1749.14</v>
      </c>
      <c r="AF32" s="195">
        <f t="shared" si="7"/>
        <v>1360.44</v>
      </c>
      <c r="AG32" s="196">
        <f t="shared" si="8"/>
        <v>2332.19</v>
      </c>
      <c r="AH32" s="33"/>
      <c r="AI32" s="12"/>
    </row>
    <row r="33" spans="1:35" ht="12.75" customHeight="1" thickBot="1" x14ac:dyDescent="0.25">
      <c r="A33" s="8"/>
      <c r="B33" s="32"/>
      <c r="C33" s="163">
        <v>13240</v>
      </c>
      <c r="D33" s="149" t="s">
        <v>25</v>
      </c>
      <c r="E33" s="281" t="s">
        <v>82</v>
      </c>
      <c r="F33" s="222">
        <v>230.39</v>
      </c>
      <c r="G33" s="223">
        <v>504.78</v>
      </c>
      <c r="H33" s="223">
        <v>373.19</v>
      </c>
      <c r="I33" s="224">
        <v>647.57000000000005</v>
      </c>
      <c r="J33" s="265">
        <v>235.88</v>
      </c>
      <c r="K33" s="266">
        <v>517.12</v>
      </c>
      <c r="L33" s="266">
        <v>382.31</v>
      </c>
      <c r="M33" s="267">
        <v>663.55</v>
      </c>
      <c r="N33" s="59">
        <f t="shared" si="0"/>
        <v>5.4900000000000091</v>
      </c>
      <c r="O33" s="54">
        <f t="shared" si="1"/>
        <v>12.340000000000032</v>
      </c>
      <c r="P33" s="54">
        <f t="shared" si="2"/>
        <v>9.1200000000000045</v>
      </c>
      <c r="Q33" s="60">
        <f t="shared" si="3"/>
        <v>15.979999999999905</v>
      </c>
      <c r="R33" s="127">
        <f t="shared" si="9"/>
        <v>2.3829159251703674E-2</v>
      </c>
      <c r="S33" s="114">
        <f t="shared" si="10"/>
        <v>2.4446293434763722E-2</v>
      </c>
      <c r="T33" s="114">
        <f t="shared" si="11"/>
        <v>2.4437953857284506E-2</v>
      </c>
      <c r="U33" s="115">
        <f t="shared" si="12"/>
        <v>2.4676868909924647E-2</v>
      </c>
      <c r="V33" s="194">
        <v>762.16</v>
      </c>
      <c r="W33" s="195">
        <v>1714.85</v>
      </c>
      <c r="X33" s="195">
        <v>1333.77</v>
      </c>
      <c r="Y33" s="196">
        <v>2286.4699999999998</v>
      </c>
      <c r="Z33" s="194">
        <v>526.28</v>
      </c>
      <c r="AA33" s="195">
        <v>1197.73</v>
      </c>
      <c r="AB33" s="195">
        <v>951.46</v>
      </c>
      <c r="AC33" s="196">
        <v>1622.9199999999998</v>
      </c>
      <c r="AD33" s="194">
        <f t="shared" si="5"/>
        <v>777.4</v>
      </c>
      <c r="AE33" s="195">
        <f t="shared" si="6"/>
        <v>1749.14</v>
      </c>
      <c r="AF33" s="195">
        <f t="shared" si="7"/>
        <v>1360.44</v>
      </c>
      <c r="AG33" s="196">
        <f t="shared" si="8"/>
        <v>2332.19</v>
      </c>
      <c r="AH33" s="33"/>
      <c r="AI33" s="12"/>
    </row>
    <row r="34" spans="1:35" ht="12.75" customHeight="1" thickBot="1" x14ac:dyDescent="0.25">
      <c r="A34" s="8"/>
      <c r="B34" s="32"/>
      <c r="C34" s="163">
        <v>13080</v>
      </c>
      <c r="D34" s="149" t="s">
        <v>26</v>
      </c>
      <c r="E34" s="281" t="s">
        <v>82</v>
      </c>
      <c r="F34" s="222">
        <v>230.39</v>
      </c>
      <c r="G34" s="223">
        <v>504.78</v>
      </c>
      <c r="H34" s="223">
        <v>373.19</v>
      </c>
      <c r="I34" s="224">
        <v>647.57000000000005</v>
      </c>
      <c r="J34" s="265">
        <v>235.88</v>
      </c>
      <c r="K34" s="266">
        <v>517.12</v>
      </c>
      <c r="L34" s="266">
        <v>382.31</v>
      </c>
      <c r="M34" s="267">
        <v>663.55</v>
      </c>
      <c r="N34" s="59">
        <f t="shared" si="0"/>
        <v>5.4900000000000091</v>
      </c>
      <c r="O34" s="54">
        <f t="shared" si="1"/>
        <v>12.340000000000032</v>
      </c>
      <c r="P34" s="54">
        <f t="shared" si="2"/>
        <v>9.1200000000000045</v>
      </c>
      <c r="Q34" s="60">
        <f t="shared" si="3"/>
        <v>15.979999999999905</v>
      </c>
      <c r="R34" s="127">
        <f t="shared" si="9"/>
        <v>2.3829159251703674E-2</v>
      </c>
      <c r="S34" s="114">
        <f t="shared" si="10"/>
        <v>2.4446293434763722E-2</v>
      </c>
      <c r="T34" s="114">
        <f t="shared" si="11"/>
        <v>2.4437953857284506E-2</v>
      </c>
      <c r="U34" s="115">
        <f t="shared" si="12"/>
        <v>2.4676868909924647E-2</v>
      </c>
      <c r="V34" s="194">
        <v>762.16</v>
      </c>
      <c r="W34" s="195">
        <v>1714.85</v>
      </c>
      <c r="X34" s="195">
        <v>1333.77</v>
      </c>
      <c r="Y34" s="196">
        <v>2286.4699999999998</v>
      </c>
      <c r="Z34" s="194">
        <v>526.28</v>
      </c>
      <c r="AA34" s="195">
        <v>1197.73</v>
      </c>
      <c r="AB34" s="195">
        <v>951.46</v>
      </c>
      <c r="AC34" s="196">
        <v>1622.9199999999998</v>
      </c>
      <c r="AD34" s="194">
        <f t="shared" si="5"/>
        <v>777.4</v>
      </c>
      <c r="AE34" s="195">
        <f t="shared" si="6"/>
        <v>1749.14</v>
      </c>
      <c r="AF34" s="195">
        <f t="shared" si="7"/>
        <v>1360.44</v>
      </c>
      <c r="AG34" s="196">
        <f t="shared" si="8"/>
        <v>2332.19</v>
      </c>
      <c r="AH34" s="33"/>
      <c r="AI34" s="12"/>
    </row>
    <row r="35" spans="1:35" ht="12.75" customHeight="1" thickBot="1" x14ac:dyDescent="0.25">
      <c r="A35" s="8"/>
      <c r="B35" s="32"/>
      <c r="C35" s="163">
        <v>13150</v>
      </c>
      <c r="D35" s="149" t="s">
        <v>27</v>
      </c>
      <c r="E35" s="281" t="s">
        <v>82</v>
      </c>
      <c r="F35" s="222">
        <v>230.39</v>
      </c>
      <c r="G35" s="223">
        <v>504.78</v>
      </c>
      <c r="H35" s="223">
        <v>373.19</v>
      </c>
      <c r="I35" s="224">
        <v>647.57000000000005</v>
      </c>
      <c r="J35" s="265">
        <v>235.88</v>
      </c>
      <c r="K35" s="266">
        <v>517.12</v>
      </c>
      <c r="L35" s="266">
        <v>382.31</v>
      </c>
      <c r="M35" s="267">
        <v>663.55</v>
      </c>
      <c r="N35" s="59">
        <f t="shared" ref="N35:N72" si="25">J35-F35</f>
        <v>5.4900000000000091</v>
      </c>
      <c r="O35" s="54">
        <f t="shared" ref="O35:O72" si="26">K35-G35</f>
        <v>12.340000000000032</v>
      </c>
      <c r="P35" s="54">
        <f t="shared" ref="P35:P72" si="27">L35-H35</f>
        <v>9.1200000000000045</v>
      </c>
      <c r="Q35" s="60">
        <f t="shared" ref="Q35:Q72" si="28">M35-I35</f>
        <v>15.979999999999905</v>
      </c>
      <c r="R35" s="127">
        <f t="shared" si="9"/>
        <v>2.3829159251703674E-2</v>
      </c>
      <c r="S35" s="114">
        <f t="shared" si="10"/>
        <v>2.4446293434763722E-2</v>
      </c>
      <c r="T35" s="114">
        <f t="shared" si="11"/>
        <v>2.4437953857284506E-2</v>
      </c>
      <c r="U35" s="115">
        <f t="shared" si="12"/>
        <v>2.4676868909924647E-2</v>
      </c>
      <c r="V35" s="194">
        <v>762.16</v>
      </c>
      <c r="W35" s="195">
        <v>1714.85</v>
      </c>
      <c r="X35" s="195">
        <v>1333.77</v>
      </c>
      <c r="Y35" s="196">
        <v>2286.4699999999998</v>
      </c>
      <c r="Z35" s="194">
        <v>526.28</v>
      </c>
      <c r="AA35" s="195">
        <v>1197.73</v>
      </c>
      <c r="AB35" s="195">
        <v>951.46</v>
      </c>
      <c r="AC35" s="196">
        <v>1622.9199999999998</v>
      </c>
      <c r="AD35" s="194">
        <f t="shared" si="5"/>
        <v>777.4</v>
      </c>
      <c r="AE35" s="195">
        <f t="shared" si="6"/>
        <v>1749.14</v>
      </c>
      <c r="AF35" s="195">
        <f t="shared" si="7"/>
        <v>1360.44</v>
      </c>
      <c r="AG35" s="196">
        <f t="shared" si="8"/>
        <v>2332.19</v>
      </c>
      <c r="AH35" s="33"/>
      <c r="AI35" s="12"/>
    </row>
    <row r="36" spans="1:35" ht="12.75" customHeight="1" thickBot="1" x14ac:dyDescent="0.25">
      <c r="A36" s="8"/>
      <c r="B36" s="32"/>
      <c r="C36" s="163">
        <v>13130</v>
      </c>
      <c r="D36" s="149" t="s">
        <v>28</v>
      </c>
      <c r="E36" s="281" t="s">
        <v>82</v>
      </c>
      <c r="F36" s="222">
        <v>230.39</v>
      </c>
      <c r="G36" s="223">
        <v>504.78</v>
      </c>
      <c r="H36" s="223">
        <v>373.19</v>
      </c>
      <c r="I36" s="224">
        <v>647.57000000000005</v>
      </c>
      <c r="J36" s="265">
        <v>235.88</v>
      </c>
      <c r="K36" s="266">
        <v>517.12</v>
      </c>
      <c r="L36" s="266">
        <v>382.31</v>
      </c>
      <c r="M36" s="267">
        <v>663.55</v>
      </c>
      <c r="N36" s="59">
        <f t="shared" si="25"/>
        <v>5.4900000000000091</v>
      </c>
      <c r="O36" s="54">
        <f t="shared" si="26"/>
        <v>12.340000000000032</v>
      </c>
      <c r="P36" s="54">
        <f t="shared" si="27"/>
        <v>9.1200000000000045</v>
      </c>
      <c r="Q36" s="60">
        <f t="shared" si="28"/>
        <v>15.979999999999905</v>
      </c>
      <c r="R36" s="127">
        <f t="shared" si="9"/>
        <v>2.3829159251703674E-2</v>
      </c>
      <c r="S36" s="114">
        <f t="shared" si="10"/>
        <v>2.4446293434763722E-2</v>
      </c>
      <c r="T36" s="114">
        <f t="shared" si="11"/>
        <v>2.4437953857284506E-2</v>
      </c>
      <c r="U36" s="115">
        <f t="shared" si="12"/>
        <v>2.4676868909924647E-2</v>
      </c>
      <c r="V36" s="194">
        <v>762.16</v>
      </c>
      <c r="W36" s="195">
        <v>1714.85</v>
      </c>
      <c r="X36" s="195">
        <v>1333.77</v>
      </c>
      <c r="Y36" s="196">
        <v>2286.4699999999998</v>
      </c>
      <c r="Z36" s="194">
        <v>526.28</v>
      </c>
      <c r="AA36" s="195">
        <v>1197.73</v>
      </c>
      <c r="AB36" s="195">
        <v>951.46</v>
      </c>
      <c r="AC36" s="196">
        <v>1622.9199999999998</v>
      </c>
      <c r="AD36" s="194">
        <f t="shared" si="5"/>
        <v>777.4</v>
      </c>
      <c r="AE36" s="195">
        <f t="shared" si="6"/>
        <v>1749.14</v>
      </c>
      <c r="AF36" s="195">
        <f t="shared" si="7"/>
        <v>1360.44</v>
      </c>
      <c r="AG36" s="196">
        <f t="shared" si="8"/>
        <v>2332.19</v>
      </c>
      <c r="AH36" s="33"/>
      <c r="AI36" s="12"/>
    </row>
    <row r="37" spans="1:35" ht="12.75" customHeight="1" thickBot="1" x14ac:dyDescent="0.25">
      <c r="A37" s="8"/>
      <c r="B37" s="32"/>
      <c r="C37" s="163">
        <v>13190</v>
      </c>
      <c r="D37" s="149" t="s">
        <v>29</v>
      </c>
      <c r="E37" s="281" t="s">
        <v>82</v>
      </c>
      <c r="F37" s="222">
        <v>230.39</v>
      </c>
      <c r="G37" s="223">
        <v>504.78</v>
      </c>
      <c r="H37" s="223">
        <v>373.19</v>
      </c>
      <c r="I37" s="224">
        <v>647.57000000000005</v>
      </c>
      <c r="J37" s="265">
        <v>235.88</v>
      </c>
      <c r="K37" s="266">
        <v>517.12</v>
      </c>
      <c r="L37" s="266">
        <v>382.31</v>
      </c>
      <c r="M37" s="267">
        <v>663.55</v>
      </c>
      <c r="N37" s="59">
        <f t="shared" si="25"/>
        <v>5.4900000000000091</v>
      </c>
      <c r="O37" s="54">
        <f t="shared" si="26"/>
        <v>12.340000000000032</v>
      </c>
      <c r="P37" s="54">
        <f t="shared" si="27"/>
        <v>9.1200000000000045</v>
      </c>
      <c r="Q37" s="60">
        <f t="shared" si="28"/>
        <v>15.979999999999905</v>
      </c>
      <c r="R37" s="127">
        <f t="shared" si="9"/>
        <v>2.3829159251703674E-2</v>
      </c>
      <c r="S37" s="114">
        <f t="shared" si="10"/>
        <v>2.4446293434763722E-2</v>
      </c>
      <c r="T37" s="114">
        <f t="shared" si="11"/>
        <v>2.4437953857284506E-2</v>
      </c>
      <c r="U37" s="115">
        <f t="shared" si="12"/>
        <v>2.4676868909924647E-2</v>
      </c>
      <c r="V37" s="194">
        <v>762.16</v>
      </c>
      <c r="W37" s="195">
        <v>1714.85</v>
      </c>
      <c r="X37" s="195">
        <v>1333.77</v>
      </c>
      <c r="Y37" s="196">
        <v>2286.4699999999998</v>
      </c>
      <c r="Z37" s="194">
        <v>526.28</v>
      </c>
      <c r="AA37" s="195">
        <v>1197.73</v>
      </c>
      <c r="AB37" s="195">
        <v>951.46</v>
      </c>
      <c r="AC37" s="196">
        <v>1622.9199999999998</v>
      </c>
      <c r="AD37" s="194">
        <f t="shared" si="5"/>
        <v>777.4</v>
      </c>
      <c r="AE37" s="195">
        <f t="shared" si="6"/>
        <v>1749.14</v>
      </c>
      <c r="AF37" s="195">
        <f t="shared" si="7"/>
        <v>1360.44</v>
      </c>
      <c r="AG37" s="196">
        <f t="shared" si="8"/>
        <v>2332.19</v>
      </c>
      <c r="AH37" s="33"/>
      <c r="AI37" s="12"/>
    </row>
    <row r="38" spans="1:35" ht="12.75" customHeight="1" thickBot="1" x14ac:dyDescent="0.25">
      <c r="A38" s="8"/>
      <c r="B38" s="32"/>
      <c r="C38" s="163">
        <v>13090</v>
      </c>
      <c r="D38" s="149" t="s">
        <v>30</v>
      </c>
      <c r="E38" s="281" t="s">
        <v>82</v>
      </c>
      <c r="F38" s="222">
        <v>230.39</v>
      </c>
      <c r="G38" s="223">
        <v>504.78</v>
      </c>
      <c r="H38" s="223">
        <v>373.19</v>
      </c>
      <c r="I38" s="224">
        <v>647.57000000000005</v>
      </c>
      <c r="J38" s="265">
        <v>235.88</v>
      </c>
      <c r="K38" s="266">
        <v>517.12</v>
      </c>
      <c r="L38" s="266">
        <v>382.31</v>
      </c>
      <c r="M38" s="267">
        <v>663.55</v>
      </c>
      <c r="N38" s="59">
        <f t="shared" si="25"/>
        <v>5.4900000000000091</v>
      </c>
      <c r="O38" s="54">
        <f t="shared" si="26"/>
        <v>12.340000000000032</v>
      </c>
      <c r="P38" s="54">
        <f t="shared" si="27"/>
        <v>9.1200000000000045</v>
      </c>
      <c r="Q38" s="60">
        <f t="shared" si="28"/>
        <v>15.979999999999905</v>
      </c>
      <c r="R38" s="127">
        <f t="shared" si="9"/>
        <v>2.3829159251703674E-2</v>
      </c>
      <c r="S38" s="114">
        <f t="shared" si="10"/>
        <v>2.4446293434763722E-2</v>
      </c>
      <c r="T38" s="114">
        <f t="shared" si="11"/>
        <v>2.4437953857284506E-2</v>
      </c>
      <c r="U38" s="115">
        <f t="shared" si="12"/>
        <v>2.4676868909924647E-2</v>
      </c>
      <c r="V38" s="194">
        <v>762.16</v>
      </c>
      <c r="W38" s="195">
        <v>1714.85</v>
      </c>
      <c r="X38" s="195">
        <v>1333.77</v>
      </c>
      <c r="Y38" s="196">
        <v>2286.4699999999998</v>
      </c>
      <c r="Z38" s="194">
        <v>526.28</v>
      </c>
      <c r="AA38" s="195">
        <v>1197.73</v>
      </c>
      <c r="AB38" s="195">
        <v>951.46</v>
      </c>
      <c r="AC38" s="196">
        <v>1622.9199999999998</v>
      </c>
      <c r="AD38" s="194">
        <f t="shared" si="5"/>
        <v>777.4</v>
      </c>
      <c r="AE38" s="195">
        <f t="shared" si="6"/>
        <v>1749.14</v>
      </c>
      <c r="AF38" s="195">
        <f t="shared" si="7"/>
        <v>1360.44</v>
      </c>
      <c r="AG38" s="196">
        <f t="shared" si="8"/>
        <v>2332.19</v>
      </c>
      <c r="AH38" s="33"/>
      <c r="AI38" s="12"/>
    </row>
    <row r="39" spans="1:35" ht="12.75" customHeight="1" thickBot="1" x14ac:dyDescent="0.25">
      <c r="A39" s="8"/>
      <c r="B39" s="32"/>
      <c r="C39" s="163">
        <v>13100</v>
      </c>
      <c r="D39" s="149" t="s">
        <v>31</v>
      </c>
      <c r="E39" s="281" t="s">
        <v>82</v>
      </c>
      <c r="F39" s="222">
        <v>230.39</v>
      </c>
      <c r="G39" s="223">
        <v>504.78</v>
      </c>
      <c r="H39" s="223">
        <v>373.19</v>
      </c>
      <c r="I39" s="224">
        <v>647.57000000000005</v>
      </c>
      <c r="J39" s="265">
        <v>235.88</v>
      </c>
      <c r="K39" s="266">
        <v>517.12</v>
      </c>
      <c r="L39" s="266">
        <v>382.31</v>
      </c>
      <c r="M39" s="267">
        <v>663.55</v>
      </c>
      <c r="N39" s="59">
        <f t="shared" si="25"/>
        <v>5.4900000000000091</v>
      </c>
      <c r="O39" s="54">
        <f t="shared" si="26"/>
        <v>12.340000000000032</v>
      </c>
      <c r="P39" s="54">
        <f t="shared" si="27"/>
        <v>9.1200000000000045</v>
      </c>
      <c r="Q39" s="60">
        <f t="shared" si="28"/>
        <v>15.979999999999905</v>
      </c>
      <c r="R39" s="127">
        <f t="shared" si="9"/>
        <v>2.3829159251703674E-2</v>
      </c>
      <c r="S39" s="114">
        <f t="shared" si="10"/>
        <v>2.4446293434763722E-2</v>
      </c>
      <c r="T39" s="114">
        <f t="shared" si="11"/>
        <v>2.4437953857284506E-2</v>
      </c>
      <c r="U39" s="115">
        <f t="shared" si="12"/>
        <v>2.4676868909924647E-2</v>
      </c>
      <c r="V39" s="194">
        <v>762.16</v>
      </c>
      <c r="W39" s="195">
        <v>1714.85</v>
      </c>
      <c r="X39" s="195">
        <v>1333.77</v>
      </c>
      <c r="Y39" s="196">
        <v>2286.4699999999998</v>
      </c>
      <c r="Z39" s="194">
        <v>526.28</v>
      </c>
      <c r="AA39" s="195">
        <v>1197.73</v>
      </c>
      <c r="AB39" s="195">
        <v>951.46</v>
      </c>
      <c r="AC39" s="196">
        <v>1622.9199999999998</v>
      </c>
      <c r="AD39" s="194">
        <f t="shared" si="5"/>
        <v>777.4</v>
      </c>
      <c r="AE39" s="195">
        <f t="shared" si="6"/>
        <v>1749.14</v>
      </c>
      <c r="AF39" s="195">
        <f t="shared" si="7"/>
        <v>1360.44</v>
      </c>
      <c r="AG39" s="196">
        <f t="shared" si="8"/>
        <v>2332.19</v>
      </c>
      <c r="AH39" s="33"/>
      <c r="AI39" s="12"/>
    </row>
    <row r="40" spans="1:35" ht="12.75" customHeight="1" thickBot="1" x14ac:dyDescent="0.25">
      <c r="A40" s="8"/>
      <c r="B40" s="32"/>
      <c r="C40" s="163">
        <v>13120</v>
      </c>
      <c r="D40" s="149" t="s">
        <v>32</v>
      </c>
      <c r="E40" s="281" t="s">
        <v>82</v>
      </c>
      <c r="F40" s="222">
        <v>230.39</v>
      </c>
      <c r="G40" s="223">
        <v>504.78</v>
      </c>
      <c r="H40" s="223">
        <v>373.19</v>
      </c>
      <c r="I40" s="224">
        <v>647.57000000000005</v>
      </c>
      <c r="J40" s="265">
        <v>235.88</v>
      </c>
      <c r="K40" s="266">
        <v>517.12</v>
      </c>
      <c r="L40" s="266">
        <v>382.31</v>
      </c>
      <c r="M40" s="267">
        <v>663.55</v>
      </c>
      <c r="N40" s="59">
        <f t="shared" si="25"/>
        <v>5.4900000000000091</v>
      </c>
      <c r="O40" s="54">
        <f t="shared" si="26"/>
        <v>12.340000000000032</v>
      </c>
      <c r="P40" s="54">
        <f t="shared" si="27"/>
        <v>9.1200000000000045</v>
      </c>
      <c r="Q40" s="60">
        <f t="shared" si="28"/>
        <v>15.979999999999905</v>
      </c>
      <c r="R40" s="127">
        <f t="shared" si="9"/>
        <v>2.3829159251703674E-2</v>
      </c>
      <c r="S40" s="114">
        <f t="shared" si="10"/>
        <v>2.4446293434763722E-2</v>
      </c>
      <c r="T40" s="114">
        <f t="shared" si="11"/>
        <v>2.4437953857284506E-2</v>
      </c>
      <c r="U40" s="115">
        <f t="shared" si="12"/>
        <v>2.4676868909924647E-2</v>
      </c>
      <c r="V40" s="194">
        <v>762.16</v>
      </c>
      <c r="W40" s="195">
        <v>1714.85</v>
      </c>
      <c r="X40" s="195">
        <v>1333.77</v>
      </c>
      <c r="Y40" s="196">
        <v>2286.4699999999998</v>
      </c>
      <c r="Z40" s="194">
        <v>526.28</v>
      </c>
      <c r="AA40" s="195">
        <v>1197.73</v>
      </c>
      <c r="AB40" s="195">
        <v>951.46</v>
      </c>
      <c r="AC40" s="196">
        <v>1622.9199999999998</v>
      </c>
      <c r="AD40" s="194">
        <f t="shared" si="5"/>
        <v>777.4</v>
      </c>
      <c r="AE40" s="195">
        <f t="shared" si="6"/>
        <v>1749.14</v>
      </c>
      <c r="AF40" s="195">
        <f t="shared" si="7"/>
        <v>1360.44</v>
      </c>
      <c r="AG40" s="196">
        <f t="shared" si="8"/>
        <v>2332.19</v>
      </c>
      <c r="AH40" s="33"/>
      <c r="AI40" s="12"/>
    </row>
    <row r="41" spans="1:35" ht="12.75" customHeight="1" thickBot="1" x14ac:dyDescent="0.25">
      <c r="A41" s="8"/>
      <c r="B41" s="32"/>
      <c r="C41" s="163">
        <v>13180</v>
      </c>
      <c r="D41" s="149" t="s">
        <v>33</v>
      </c>
      <c r="E41" s="281" t="s">
        <v>82</v>
      </c>
      <c r="F41" s="222">
        <v>230.39</v>
      </c>
      <c r="G41" s="223">
        <v>504.78</v>
      </c>
      <c r="H41" s="223">
        <v>373.19</v>
      </c>
      <c r="I41" s="224">
        <v>647.57000000000005</v>
      </c>
      <c r="J41" s="265">
        <v>235.88</v>
      </c>
      <c r="K41" s="266">
        <v>517.12</v>
      </c>
      <c r="L41" s="266">
        <v>382.31</v>
      </c>
      <c r="M41" s="267">
        <v>663.55</v>
      </c>
      <c r="N41" s="59">
        <f t="shared" si="25"/>
        <v>5.4900000000000091</v>
      </c>
      <c r="O41" s="54">
        <f t="shared" si="26"/>
        <v>12.340000000000032</v>
      </c>
      <c r="P41" s="54">
        <f t="shared" si="27"/>
        <v>9.1200000000000045</v>
      </c>
      <c r="Q41" s="60">
        <f t="shared" si="28"/>
        <v>15.979999999999905</v>
      </c>
      <c r="R41" s="127">
        <f t="shared" si="9"/>
        <v>2.3829159251703674E-2</v>
      </c>
      <c r="S41" s="114">
        <f t="shared" si="10"/>
        <v>2.4446293434763722E-2</v>
      </c>
      <c r="T41" s="114">
        <f t="shared" si="11"/>
        <v>2.4437953857284506E-2</v>
      </c>
      <c r="U41" s="115">
        <f t="shared" si="12"/>
        <v>2.4676868909924647E-2</v>
      </c>
      <c r="V41" s="194">
        <v>762.16</v>
      </c>
      <c r="W41" s="195">
        <v>1714.85</v>
      </c>
      <c r="X41" s="195">
        <v>1333.77</v>
      </c>
      <c r="Y41" s="196">
        <v>2286.4699999999998</v>
      </c>
      <c r="Z41" s="194">
        <v>526.28</v>
      </c>
      <c r="AA41" s="195">
        <v>1197.73</v>
      </c>
      <c r="AB41" s="195">
        <v>951.46</v>
      </c>
      <c r="AC41" s="196">
        <v>1622.9199999999998</v>
      </c>
      <c r="AD41" s="194">
        <f t="shared" si="5"/>
        <v>777.4</v>
      </c>
      <c r="AE41" s="195">
        <f t="shared" si="6"/>
        <v>1749.14</v>
      </c>
      <c r="AF41" s="195">
        <f t="shared" si="7"/>
        <v>1360.44</v>
      </c>
      <c r="AG41" s="196">
        <f t="shared" si="8"/>
        <v>2332.19</v>
      </c>
      <c r="AH41" s="33"/>
      <c r="AI41" s="12"/>
    </row>
    <row r="42" spans="1:35" ht="12.75" customHeight="1" thickBot="1" x14ac:dyDescent="0.25">
      <c r="A42" s="8"/>
      <c r="B42" s="32"/>
      <c r="C42" s="163">
        <v>13110</v>
      </c>
      <c r="D42" s="149" t="s">
        <v>34</v>
      </c>
      <c r="E42" s="281" t="s">
        <v>82</v>
      </c>
      <c r="F42" s="222">
        <v>230.39</v>
      </c>
      <c r="G42" s="223">
        <v>504.78</v>
      </c>
      <c r="H42" s="223">
        <v>373.19</v>
      </c>
      <c r="I42" s="224">
        <v>647.57000000000005</v>
      </c>
      <c r="J42" s="265">
        <v>235.88</v>
      </c>
      <c r="K42" s="266">
        <v>517.12</v>
      </c>
      <c r="L42" s="266">
        <v>382.31</v>
      </c>
      <c r="M42" s="267">
        <v>663.55</v>
      </c>
      <c r="N42" s="59">
        <f t="shared" si="25"/>
        <v>5.4900000000000091</v>
      </c>
      <c r="O42" s="54">
        <f t="shared" si="26"/>
        <v>12.340000000000032</v>
      </c>
      <c r="P42" s="54">
        <f t="shared" si="27"/>
        <v>9.1200000000000045</v>
      </c>
      <c r="Q42" s="60">
        <f t="shared" si="28"/>
        <v>15.979999999999905</v>
      </c>
      <c r="R42" s="127">
        <f t="shared" si="9"/>
        <v>2.3829159251703674E-2</v>
      </c>
      <c r="S42" s="114">
        <f t="shared" si="10"/>
        <v>2.4446293434763722E-2</v>
      </c>
      <c r="T42" s="114">
        <f t="shared" si="11"/>
        <v>2.4437953857284506E-2</v>
      </c>
      <c r="U42" s="115">
        <f t="shared" si="12"/>
        <v>2.4676868909924647E-2</v>
      </c>
      <c r="V42" s="194">
        <v>762.16</v>
      </c>
      <c r="W42" s="195">
        <v>1714.85</v>
      </c>
      <c r="X42" s="195">
        <v>1333.77</v>
      </c>
      <c r="Y42" s="196">
        <v>2286.4699999999998</v>
      </c>
      <c r="Z42" s="194">
        <v>526.28</v>
      </c>
      <c r="AA42" s="195">
        <v>1197.73</v>
      </c>
      <c r="AB42" s="195">
        <v>951.46</v>
      </c>
      <c r="AC42" s="196">
        <v>1622.9199999999998</v>
      </c>
      <c r="AD42" s="194">
        <f t="shared" si="5"/>
        <v>777.4</v>
      </c>
      <c r="AE42" s="195">
        <f t="shared" si="6"/>
        <v>1749.14</v>
      </c>
      <c r="AF42" s="195">
        <f t="shared" si="7"/>
        <v>1360.44</v>
      </c>
      <c r="AG42" s="196">
        <f t="shared" si="8"/>
        <v>2332.19</v>
      </c>
      <c r="AH42" s="33"/>
      <c r="AI42" s="12"/>
    </row>
    <row r="43" spans="1:35" ht="13.5" customHeight="1" thickBot="1" x14ac:dyDescent="0.25">
      <c r="A43" s="8"/>
      <c r="B43" s="32"/>
      <c r="C43" s="175">
        <v>13140</v>
      </c>
      <c r="D43" s="154" t="s">
        <v>35</v>
      </c>
      <c r="E43" s="281" t="s">
        <v>82</v>
      </c>
      <c r="F43" s="225">
        <v>230.39</v>
      </c>
      <c r="G43" s="226">
        <v>504.78</v>
      </c>
      <c r="H43" s="226">
        <v>373.19</v>
      </c>
      <c r="I43" s="227">
        <v>647.57000000000005</v>
      </c>
      <c r="J43" s="268">
        <v>235.88</v>
      </c>
      <c r="K43" s="269">
        <v>517.12</v>
      </c>
      <c r="L43" s="269">
        <v>382.31</v>
      </c>
      <c r="M43" s="270">
        <v>663.55</v>
      </c>
      <c r="N43" s="98">
        <f t="shared" si="25"/>
        <v>5.4900000000000091</v>
      </c>
      <c r="O43" s="99">
        <f t="shared" si="26"/>
        <v>12.340000000000032</v>
      </c>
      <c r="P43" s="99">
        <f t="shared" si="27"/>
        <v>9.1200000000000045</v>
      </c>
      <c r="Q43" s="138">
        <f t="shared" si="28"/>
        <v>15.979999999999905</v>
      </c>
      <c r="R43" s="139">
        <f t="shared" si="9"/>
        <v>2.3829159251703674E-2</v>
      </c>
      <c r="S43" s="140">
        <f t="shared" si="10"/>
        <v>2.4446293434763722E-2</v>
      </c>
      <c r="T43" s="140">
        <f t="shared" si="11"/>
        <v>2.4437953857284506E-2</v>
      </c>
      <c r="U43" s="141">
        <f t="shared" si="12"/>
        <v>2.4676868909924647E-2</v>
      </c>
      <c r="V43" s="197">
        <v>762.16</v>
      </c>
      <c r="W43" s="198">
        <v>1714.85</v>
      </c>
      <c r="X43" s="198">
        <v>1333.77</v>
      </c>
      <c r="Y43" s="199">
        <v>2286.4699999999998</v>
      </c>
      <c r="Z43" s="197">
        <v>526.28</v>
      </c>
      <c r="AA43" s="198">
        <v>1197.73</v>
      </c>
      <c r="AB43" s="198">
        <v>951.46</v>
      </c>
      <c r="AC43" s="199">
        <v>1622.9199999999998</v>
      </c>
      <c r="AD43" s="197">
        <f t="shared" si="5"/>
        <v>777.4</v>
      </c>
      <c r="AE43" s="198">
        <f t="shared" si="6"/>
        <v>1749.14</v>
      </c>
      <c r="AF43" s="198">
        <f t="shared" si="7"/>
        <v>1360.44</v>
      </c>
      <c r="AG43" s="199">
        <f t="shared" si="8"/>
        <v>2332.19</v>
      </c>
      <c r="AH43" s="33"/>
      <c r="AI43" s="12"/>
    </row>
    <row r="44" spans="1:35" ht="12.75" customHeight="1" x14ac:dyDescent="0.2">
      <c r="A44" s="8"/>
      <c r="B44" s="32"/>
      <c r="C44" s="160">
        <v>3611</v>
      </c>
      <c r="D44" s="161" t="s">
        <v>36</v>
      </c>
      <c r="E44" s="162"/>
      <c r="F44" s="216">
        <v>133.88999999999999</v>
      </c>
      <c r="G44" s="217">
        <v>287.64</v>
      </c>
      <c r="H44" s="217">
        <v>204.3</v>
      </c>
      <c r="I44" s="218">
        <v>358.06</v>
      </c>
      <c r="J44" s="259">
        <v>137.07999999999998</v>
      </c>
      <c r="K44" s="260">
        <v>294.83000000000004</v>
      </c>
      <c r="L44" s="260">
        <v>209.42</v>
      </c>
      <c r="M44" s="261">
        <v>367.16</v>
      </c>
      <c r="N44" s="62">
        <f t="shared" si="25"/>
        <v>3.1899999999999977</v>
      </c>
      <c r="O44" s="53">
        <f t="shared" si="26"/>
        <v>7.1900000000000546</v>
      </c>
      <c r="P44" s="53">
        <f t="shared" si="27"/>
        <v>5.1199999999999761</v>
      </c>
      <c r="Q44" s="55">
        <f t="shared" si="28"/>
        <v>9.1000000000000227</v>
      </c>
      <c r="R44" s="142">
        <f t="shared" si="9"/>
        <v>2.3825528418851282E-2</v>
      </c>
      <c r="S44" s="143">
        <f t="shared" si="10"/>
        <v>2.4996523432068055E-2</v>
      </c>
      <c r="T44" s="143">
        <f t="shared" si="11"/>
        <v>2.5061184532550053E-2</v>
      </c>
      <c r="U44" s="144">
        <f t="shared" si="12"/>
        <v>2.5414734960621188E-2</v>
      </c>
      <c r="V44" s="188">
        <v>752.99</v>
      </c>
      <c r="W44" s="189">
        <v>1694.23</v>
      </c>
      <c r="X44" s="189">
        <v>1317.73</v>
      </c>
      <c r="Y44" s="190">
        <v>2258.9699999999998</v>
      </c>
      <c r="Z44" s="188">
        <v>615.91000000000008</v>
      </c>
      <c r="AA44" s="189">
        <v>1399.4</v>
      </c>
      <c r="AB44" s="189">
        <v>1108.31</v>
      </c>
      <c r="AC44" s="190">
        <v>1891.8099999999997</v>
      </c>
      <c r="AD44" s="188">
        <f t="shared" si="5"/>
        <v>768.04</v>
      </c>
      <c r="AE44" s="189">
        <f t="shared" si="6"/>
        <v>1728.11</v>
      </c>
      <c r="AF44" s="189">
        <f t="shared" si="7"/>
        <v>1344.08</v>
      </c>
      <c r="AG44" s="190">
        <f t="shared" si="8"/>
        <v>2304.14</v>
      </c>
      <c r="AH44" s="33"/>
      <c r="AI44" s="12"/>
    </row>
    <row r="45" spans="1:35" ht="12.75" customHeight="1" x14ac:dyDescent="0.2">
      <c r="A45" s="8"/>
      <c r="B45" s="32"/>
      <c r="C45" s="163">
        <v>3651</v>
      </c>
      <c r="D45" s="149" t="s">
        <v>37</v>
      </c>
      <c r="E45" s="164"/>
      <c r="F45" s="222">
        <v>133.88999999999999</v>
      </c>
      <c r="G45" s="223">
        <v>287.64</v>
      </c>
      <c r="H45" s="223">
        <v>204.3</v>
      </c>
      <c r="I45" s="224">
        <v>358.06</v>
      </c>
      <c r="J45" s="265">
        <v>137.07999999999998</v>
      </c>
      <c r="K45" s="266">
        <v>294.83000000000004</v>
      </c>
      <c r="L45" s="266">
        <v>209.42</v>
      </c>
      <c r="M45" s="267">
        <v>367.16</v>
      </c>
      <c r="N45" s="59">
        <f t="shared" si="25"/>
        <v>3.1899999999999977</v>
      </c>
      <c r="O45" s="54">
        <f t="shared" si="26"/>
        <v>7.1900000000000546</v>
      </c>
      <c r="P45" s="54">
        <f t="shared" si="27"/>
        <v>5.1199999999999761</v>
      </c>
      <c r="Q45" s="60">
        <f t="shared" si="28"/>
        <v>9.1000000000000227</v>
      </c>
      <c r="R45" s="127">
        <f t="shared" si="9"/>
        <v>2.3825528418851282E-2</v>
      </c>
      <c r="S45" s="114">
        <f t="shared" si="10"/>
        <v>2.4996523432068055E-2</v>
      </c>
      <c r="T45" s="114">
        <f t="shared" si="11"/>
        <v>2.5061184532550053E-2</v>
      </c>
      <c r="U45" s="115">
        <f t="shared" si="12"/>
        <v>2.5414734960621188E-2</v>
      </c>
      <c r="V45" s="194">
        <v>752.99</v>
      </c>
      <c r="W45" s="195">
        <v>1694.23</v>
      </c>
      <c r="X45" s="195">
        <v>1317.73</v>
      </c>
      <c r="Y45" s="196">
        <v>2258.9699999999998</v>
      </c>
      <c r="Z45" s="194">
        <v>615.91000000000008</v>
      </c>
      <c r="AA45" s="195">
        <v>1399.4</v>
      </c>
      <c r="AB45" s="195">
        <v>1108.31</v>
      </c>
      <c r="AC45" s="196">
        <v>1891.8099999999997</v>
      </c>
      <c r="AD45" s="194">
        <f t="shared" si="5"/>
        <v>768.04</v>
      </c>
      <c r="AE45" s="195">
        <f t="shared" si="6"/>
        <v>1728.11</v>
      </c>
      <c r="AF45" s="195">
        <f t="shared" si="7"/>
        <v>1344.08</v>
      </c>
      <c r="AG45" s="196">
        <f t="shared" si="8"/>
        <v>2304.14</v>
      </c>
      <c r="AH45" s="33"/>
      <c r="AI45" s="12"/>
    </row>
    <row r="46" spans="1:35" ht="12.75" customHeight="1" x14ac:dyDescent="0.2">
      <c r="A46" s="8"/>
      <c r="B46" s="32"/>
      <c r="C46" s="163">
        <v>3621</v>
      </c>
      <c r="D46" s="149" t="s">
        <v>38</v>
      </c>
      <c r="E46" s="176"/>
      <c r="F46" s="222">
        <v>174.1</v>
      </c>
      <c r="G46" s="223">
        <v>378.12</v>
      </c>
      <c r="H46" s="223">
        <v>274.66999999999996</v>
      </c>
      <c r="I46" s="224">
        <v>478.69</v>
      </c>
      <c r="J46" s="265">
        <v>185.25</v>
      </c>
      <c r="K46" s="266">
        <v>403.2</v>
      </c>
      <c r="L46" s="266">
        <v>293.71000000000004</v>
      </c>
      <c r="M46" s="267">
        <v>511.66</v>
      </c>
      <c r="N46" s="59">
        <f t="shared" si="25"/>
        <v>11.150000000000006</v>
      </c>
      <c r="O46" s="54">
        <f t="shared" si="26"/>
        <v>25.079999999999984</v>
      </c>
      <c r="P46" s="54">
        <f t="shared" si="27"/>
        <v>19.040000000000077</v>
      </c>
      <c r="Q46" s="60">
        <f t="shared" si="28"/>
        <v>32.970000000000027</v>
      </c>
      <c r="R46" s="127">
        <f t="shared" si="9"/>
        <v>6.4043653072946613E-2</v>
      </c>
      <c r="S46" s="114">
        <f t="shared" si="10"/>
        <v>6.6328149793716235E-2</v>
      </c>
      <c r="T46" s="114">
        <f t="shared" si="11"/>
        <v>6.9319547092875383E-2</v>
      </c>
      <c r="U46" s="115">
        <f t="shared" si="12"/>
        <v>6.8875472644091218E-2</v>
      </c>
      <c r="V46" s="194">
        <v>734.23</v>
      </c>
      <c r="W46" s="195">
        <v>1652.03</v>
      </c>
      <c r="X46" s="195">
        <v>1284.9100000000001</v>
      </c>
      <c r="Y46" s="196">
        <v>2202.6999999999998</v>
      </c>
      <c r="Z46" s="194">
        <v>548.98</v>
      </c>
      <c r="AA46" s="195">
        <v>1248.83</v>
      </c>
      <c r="AB46" s="195">
        <v>991.2</v>
      </c>
      <c r="AC46" s="196">
        <v>1691.0399999999997</v>
      </c>
      <c r="AD46" s="194">
        <f t="shared" si="5"/>
        <v>748.91</v>
      </c>
      <c r="AE46" s="195">
        <f t="shared" si="6"/>
        <v>1685.07</v>
      </c>
      <c r="AF46" s="195">
        <f t="shared" si="7"/>
        <v>1310.5999999999999</v>
      </c>
      <c r="AG46" s="196">
        <f t="shared" si="8"/>
        <v>2246.75</v>
      </c>
      <c r="AH46" s="33"/>
      <c r="AI46" s="12"/>
    </row>
    <row r="47" spans="1:35" ht="13.5" customHeight="1" thickBot="1" x14ac:dyDescent="0.25">
      <c r="A47" s="8"/>
      <c r="B47" s="32"/>
      <c r="C47" s="165">
        <v>3541</v>
      </c>
      <c r="D47" s="166" t="s">
        <v>39</v>
      </c>
      <c r="E47" s="167"/>
      <c r="F47" s="238">
        <v>174.1</v>
      </c>
      <c r="G47" s="239">
        <v>378.12</v>
      </c>
      <c r="H47" s="239">
        <v>274.66999999999996</v>
      </c>
      <c r="I47" s="240">
        <v>478.69</v>
      </c>
      <c r="J47" s="275">
        <v>185.25</v>
      </c>
      <c r="K47" s="276">
        <v>403.2</v>
      </c>
      <c r="L47" s="276">
        <v>293.71000000000004</v>
      </c>
      <c r="M47" s="277">
        <v>511.66</v>
      </c>
      <c r="N47" s="61">
        <f t="shared" si="25"/>
        <v>11.150000000000006</v>
      </c>
      <c r="O47" s="40">
        <f t="shared" si="26"/>
        <v>25.079999999999984</v>
      </c>
      <c r="P47" s="40">
        <f t="shared" si="27"/>
        <v>19.040000000000077</v>
      </c>
      <c r="Q47" s="39">
        <f t="shared" si="28"/>
        <v>32.970000000000027</v>
      </c>
      <c r="R47" s="123">
        <f t="shared" si="9"/>
        <v>6.4043653072946613E-2</v>
      </c>
      <c r="S47" s="117">
        <f t="shared" si="10"/>
        <v>6.6328149793716235E-2</v>
      </c>
      <c r="T47" s="117">
        <f t="shared" si="11"/>
        <v>6.9319547092875383E-2</v>
      </c>
      <c r="U47" s="118">
        <f t="shared" si="12"/>
        <v>6.8875472644091218E-2</v>
      </c>
      <c r="V47" s="200">
        <v>734.23</v>
      </c>
      <c r="W47" s="201">
        <v>1652.03</v>
      </c>
      <c r="X47" s="201">
        <v>1284.9100000000001</v>
      </c>
      <c r="Y47" s="202">
        <v>2202.6999999999998</v>
      </c>
      <c r="Z47" s="200">
        <v>548.98</v>
      </c>
      <c r="AA47" s="201">
        <v>1248.83</v>
      </c>
      <c r="AB47" s="201">
        <v>991.2</v>
      </c>
      <c r="AC47" s="202">
        <v>1691.0399999999997</v>
      </c>
      <c r="AD47" s="200">
        <f t="shared" si="5"/>
        <v>748.91</v>
      </c>
      <c r="AE47" s="201">
        <f t="shared" si="6"/>
        <v>1685.07</v>
      </c>
      <c r="AF47" s="201">
        <f t="shared" si="7"/>
        <v>1310.5999999999999</v>
      </c>
      <c r="AG47" s="202">
        <f t="shared" si="8"/>
        <v>2246.75</v>
      </c>
      <c r="AH47" s="33"/>
      <c r="AI47" s="12"/>
    </row>
    <row r="48" spans="1:35" ht="13.5" customHeight="1" thickBot="1" x14ac:dyDescent="0.25">
      <c r="A48" s="8"/>
      <c r="B48" s="32"/>
      <c r="C48" s="177">
        <v>3551</v>
      </c>
      <c r="D48" s="178" t="s">
        <v>40</v>
      </c>
      <c r="E48" s="179"/>
      <c r="F48" s="241">
        <v>438.7</v>
      </c>
      <c r="G48" s="242">
        <v>973.48</v>
      </c>
      <c r="H48" s="242">
        <v>737.73</v>
      </c>
      <c r="I48" s="243">
        <v>1272.51</v>
      </c>
      <c r="J48" s="278">
        <v>450.3</v>
      </c>
      <c r="K48" s="279">
        <v>999.56</v>
      </c>
      <c r="L48" s="279">
        <v>757.55</v>
      </c>
      <c r="M48" s="280">
        <v>1306.81</v>
      </c>
      <c r="N48" s="63">
        <f t="shared" si="25"/>
        <v>11.600000000000023</v>
      </c>
      <c r="O48" s="64">
        <f t="shared" si="26"/>
        <v>26.079999999999927</v>
      </c>
      <c r="P48" s="64">
        <f t="shared" si="27"/>
        <v>19.819999999999936</v>
      </c>
      <c r="Q48" s="65">
        <f t="shared" si="28"/>
        <v>34.299999999999955</v>
      </c>
      <c r="R48" s="145">
        <f t="shared" si="9"/>
        <v>2.6441759744700304E-2</v>
      </c>
      <c r="S48" s="146">
        <f t="shared" si="10"/>
        <v>2.6790483625754948E-2</v>
      </c>
      <c r="T48" s="146">
        <f t="shared" si="11"/>
        <v>2.686619766039057E-2</v>
      </c>
      <c r="U48" s="147">
        <f t="shared" si="12"/>
        <v>2.695460153554782E-2</v>
      </c>
      <c r="V48" s="203">
        <v>989.96</v>
      </c>
      <c r="W48" s="204">
        <v>2227.41</v>
      </c>
      <c r="X48" s="204">
        <v>1732.43</v>
      </c>
      <c r="Y48" s="205">
        <v>2969.88</v>
      </c>
      <c r="Z48" s="203">
        <v>539.66000000000008</v>
      </c>
      <c r="AA48" s="204">
        <v>1227.8499999999999</v>
      </c>
      <c r="AB48" s="204">
        <v>974.88000000000011</v>
      </c>
      <c r="AC48" s="205">
        <v>1663.0700000000002</v>
      </c>
      <c r="AD48" s="203">
        <f t="shared" si="5"/>
        <v>1009.75</v>
      </c>
      <c r="AE48" s="204">
        <f t="shared" si="6"/>
        <v>2271.9499999999998</v>
      </c>
      <c r="AF48" s="204">
        <f t="shared" si="7"/>
        <v>1767.07</v>
      </c>
      <c r="AG48" s="205">
        <f t="shared" si="8"/>
        <v>3029.27</v>
      </c>
      <c r="AH48" s="33"/>
      <c r="AI48" s="12"/>
    </row>
    <row r="49" spans="1:256" ht="12.75" customHeight="1" x14ac:dyDescent="0.2">
      <c r="A49" s="8"/>
      <c r="B49" s="32"/>
      <c r="C49" s="172">
        <v>13060</v>
      </c>
      <c r="D49" s="173" t="s">
        <v>41</v>
      </c>
      <c r="E49" s="174"/>
      <c r="F49" s="253">
        <v>177.73</v>
      </c>
      <c r="G49" s="254">
        <v>386.29</v>
      </c>
      <c r="H49" s="254">
        <v>281.02</v>
      </c>
      <c r="I49" s="255">
        <v>489.58</v>
      </c>
      <c r="J49" s="259">
        <v>189.18</v>
      </c>
      <c r="K49" s="260">
        <v>412.05</v>
      </c>
      <c r="L49" s="260">
        <v>300.59000000000003</v>
      </c>
      <c r="M49" s="261">
        <v>523.46</v>
      </c>
      <c r="N49" s="56">
        <f t="shared" si="25"/>
        <v>11.450000000000017</v>
      </c>
      <c r="O49" s="57">
        <f t="shared" si="26"/>
        <v>25.759999999999991</v>
      </c>
      <c r="P49" s="57">
        <f t="shared" si="27"/>
        <v>19.57000000000005</v>
      </c>
      <c r="Q49" s="58">
        <f t="shared" si="28"/>
        <v>33.880000000000052</v>
      </c>
      <c r="R49" s="120">
        <f t="shared" si="9"/>
        <v>6.4423563832780154E-2</v>
      </c>
      <c r="S49" s="109">
        <f t="shared" si="10"/>
        <v>6.6685650676952521E-2</v>
      </c>
      <c r="T49" s="109">
        <f t="shared" si="11"/>
        <v>6.9639171589210916E-2</v>
      </c>
      <c r="U49" s="110">
        <f t="shared" si="12"/>
        <v>6.9202173291392735E-2</v>
      </c>
      <c r="V49" s="188">
        <v>649.78</v>
      </c>
      <c r="W49" s="189">
        <v>1462</v>
      </c>
      <c r="X49" s="189">
        <v>1137.1100000000001</v>
      </c>
      <c r="Y49" s="190">
        <v>1949.33</v>
      </c>
      <c r="Z49" s="188">
        <v>460.59999999999997</v>
      </c>
      <c r="AA49" s="189">
        <v>1049.95</v>
      </c>
      <c r="AB49" s="189">
        <v>836.5200000000001</v>
      </c>
      <c r="AC49" s="190">
        <v>1425.87</v>
      </c>
      <c r="AD49" s="244">
        <f>'[1]Medical (no WC)'!V49</f>
        <v>662.77</v>
      </c>
      <c r="AE49" s="245">
        <f>'[1]Medical (no WC)'!W49</f>
        <v>1491.24</v>
      </c>
      <c r="AF49" s="245">
        <f>'[1]Medical (no WC)'!X49</f>
        <v>1159.8499999999999</v>
      </c>
      <c r="AG49" s="246">
        <f>'[1]Medical (no WC)'!Y49</f>
        <v>1988.31</v>
      </c>
      <c r="AH49" s="33"/>
      <c r="AI49" s="12"/>
    </row>
    <row r="50" spans="1:256" ht="12.75" customHeight="1" x14ac:dyDescent="0.2">
      <c r="A50" s="8"/>
      <c r="B50" s="32"/>
      <c r="C50" s="163">
        <v>3554</v>
      </c>
      <c r="D50" s="149" t="s">
        <v>42</v>
      </c>
      <c r="E50" s="164"/>
      <c r="F50" s="103">
        <v>185.72</v>
      </c>
      <c r="G50" s="104">
        <v>404.27</v>
      </c>
      <c r="H50" s="104">
        <v>295.02</v>
      </c>
      <c r="I50" s="105">
        <v>513.56999999999994</v>
      </c>
      <c r="J50" s="265">
        <v>197.76</v>
      </c>
      <c r="K50" s="266">
        <v>431.34</v>
      </c>
      <c r="L50" s="266">
        <v>315.60000000000002</v>
      </c>
      <c r="M50" s="267">
        <v>549.18000000000006</v>
      </c>
      <c r="N50" s="59">
        <f t="shared" si="25"/>
        <v>12.039999999999992</v>
      </c>
      <c r="O50" s="54">
        <f t="shared" si="26"/>
        <v>27.069999999999993</v>
      </c>
      <c r="P50" s="54">
        <f t="shared" si="27"/>
        <v>20.580000000000041</v>
      </c>
      <c r="Q50" s="60">
        <f t="shared" si="28"/>
        <v>35.610000000000127</v>
      </c>
      <c r="R50" s="127">
        <f t="shared" si="9"/>
        <v>6.4828774499246136E-2</v>
      </c>
      <c r="S50" s="114">
        <f t="shared" si="10"/>
        <v>6.6960199866425887E-2</v>
      </c>
      <c r="T50" s="114">
        <f t="shared" si="11"/>
        <v>6.9757982509660504E-2</v>
      </c>
      <c r="U50" s="115">
        <f t="shared" si="12"/>
        <v>6.9338162275834128E-2</v>
      </c>
      <c r="V50" s="194">
        <v>731.56999999999994</v>
      </c>
      <c r="W50" s="195">
        <v>1646.02</v>
      </c>
      <c r="X50" s="195">
        <v>1280.24</v>
      </c>
      <c r="Y50" s="196">
        <v>2194.69</v>
      </c>
      <c r="Z50" s="194">
        <v>533.80999999999995</v>
      </c>
      <c r="AA50" s="195">
        <v>1214.68</v>
      </c>
      <c r="AB50" s="195">
        <v>964.64</v>
      </c>
      <c r="AC50" s="196">
        <v>1645.51</v>
      </c>
      <c r="AD50" s="247">
        <f>'[1]Medical (no WC)'!V50</f>
        <v>746.2</v>
      </c>
      <c r="AE50" s="248">
        <f>'[1]Medical (no WC)'!W50</f>
        <v>1678.94</v>
      </c>
      <c r="AF50" s="248">
        <f>'[1]Medical (no WC)'!X50</f>
        <v>1305.8399999999999</v>
      </c>
      <c r="AG50" s="249">
        <f>'[1]Medical (no WC)'!Y50</f>
        <v>2238.58</v>
      </c>
      <c r="AH50" s="33"/>
      <c r="AI50" s="12"/>
    </row>
    <row r="51" spans="1:256" ht="12.75" customHeight="1" x14ac:dyDescent="0.2">
      <c r="A51" s="8"/>
      <c r="B51" s="32"/>
      <c r="C51" s="163">
        <v>3555</v>
      </c>
      <c r="D51" s="149" t="s">
        <v>43</v>
      </c>
      <c r="E51" s="164"/>
      <c r="F51" s="103">
        <v>173.03</v>
      </c>
      <c r="G51" s="104">
        <v>375.72</v>
      </c>
      <c r="H51" s="104">
        <v>272.81</v>
      </c>
      <c r="I51" s="105">
        <v>475.5</v>
      </c>
      <c r="J51" s="265">
        <v>184.08</v>
      </c>
      <c r="K51" s="266">
        <v>400.57</v>
      </c>
      <c r="L51" s="266">
        <v>291.66999999999996</v>
      </c>
      <c r="M51" s="267">
        <v>508.16</v>
      </c>
      <c r="N51" s="59">
        <f t="shared" si="25"/>
        <v>11.050000000000011</v>
      </c>
      <c r="O51" s="54">
        <f t="shared" si="26"/>
        <v>24.849999999999966</v>
      </c>
      <c r="P51" s="54">
        <f t="shared" si="27"/>
        <v>18.859999999999957</v>
      </c>
      <c r="Q51" s="60">
        <f t="shared" si="28"/>
        <v>32.660000000000025</v>
      </c>
      <c r="R51" s="127">
        <f t="shared" si="9"/>
        <v>6.3861758076634176E-2</v>
      </c>
      <c r="S51" s="114">
        <f t="shared" si="10"/>
        <v>6.6139678483977338E-2</v>
      </c>
      <c r="T51" s="114">
        <f t="shared" si="11"/>
        <v>6.9132363183167608E-2</v>
      </c>
      <c r="U51" s="115">
        <f t="shared" si="12"/>
        <v>6.8685594111461676E-2</v>
      </c>
      <c r="V51" s="194">
        <v>664.65</v>
      </c>
      <c r="W51" s="195">
        <v>1495.4499999999998</v>
      </c>
      <c r="X51" s="195">
        <v>1163.1300000000001</v>
      </c>
      <c r="Y51" s="196">
        <v>1993.93</v>
      </c>
      <c r="Z51" s="194">
        <v>480.56999999999994</v>
      </c>
      <c r="AA51" s="195">
        <v>1094.8799999999999</v>
      </c>
      <c r="AB51" s="195">
        <v>871.46000000000015</v>
      </c>
      <c r="AC51" s="196">
        <v>1485.77</v>
      </c>
      <c r="AD51" s="247">
        <f>'[1]Medical (no WC)'!V51</f>
        <v>677.94</v>
      </c>
      <c r="AE51" s="248">
        <f>'[1]Medical (no WC)'!W51</f>
        <v>1525.35</v>
      </c>
      <c r="AF51" s="248">
        <f>'[1]Medical (no WC)'!X51</f>
        <v>1186.3900000000001</v>
      </c>
      <c r="AG51" s="249">
        <f>'[1]Medical (no WC)'!Y51</f>
        <v>2033.8</v>
      </c>
      <c r="AH51" s="33"/>
      <c r="AI51" s="12"/>
    </row>
    <row r="52" spans="1:256" ht="12.75" customHeight="1" x14ac:dyDescent="0.2">
      <c r="A52" s="8"/>
      <c r="B52" s="32"/>
      <c r="C52" s="163">
        <v>3504</v>
      </c>
      <c r="D52" s="149" t="s">
        <v>44</v>
      </c>
      <c r="E52" s="164"/>
      <c r="F52" s="103">
        <v>190.71</v>
      </c>
      <c r="G52" s="104">
        <v>415.49</v>
      </c>
      <c r="H52" s="104">
        <v>303.74</v>
      </c>
      <c r="I52" s="105">
        <v>528.52</v>
      </c>
      <c r="J52" s="265">
        <v>203.16</v>
      </c>
      <c r="K52" s="266">
        <v>443.51</v>
      </c>
      <c r="L52" s="266">
        <v>325.06</v>
      </c>
      <c r="M52" s="267">
        <v>565.4</v>
      </c>
      <c r="N52" s="59">
        <f t="shared" si="25"/>
        <v>12.449999999999989</v>
      </c>
      <c r="O52" s="54">
        <f t="shared" si="26"/>
        <v>28.019999999999982</v>
      </c>
      <c r="P52" s="54">
        <f t="shared" si="27"/>
        <v>21.319999999999993</v>
      </c>
      <c r="Q52" s="60">
        <f t="shared" si="28"/>
        <v>36.879999999999995</v>
      </c>
      <c r="R52" s="127">
        <f t="shared" si="9"/>
        <v>6.5282365895862768E-2</v>
      </c>
      <c r="S52" s="114">
        <f t="shared" si="10"/>
        <v>6.7438446171989658E-2</v>
      </c>
      <c r="T52" s="114">
        <f t="shared" si="11"/>
        <v>7.0191611246460769E-2</v>
      </c>
      <c r="U52" s="115">
        <f t="shared" si="12"/>
        <v>6.9779762355256181E-2</v>
      </c>
      <c r="V52" s="194">
        <v>728.11</v>
      </c>
      <c r="W52" s="195">
        <v>1638.25</v>
      </c>
      <c r="X52" s="195">
        <v>1274.19</v>
      </c>
      <c r="Y52" s="196">
        <v>2184.33</v>
      </c>
      <c r="Z52" s="194">
        <v>524.95000000000005</v>
      </c>
      <c r="AA52" s="195">
        <v>1194.74</v>
      </c>
      <c r="AB52" s="195">
        <v>949.13000000000011</v>
      </c>
      <c r="AC52" s="196">
        <v>1618.9299999999998</v>
      </c>
      <c r="AD52" s="247">
        <f>'[1]Medical (no WC)'!V52</f>
        <v>742.67</v>
      </c>
      <c r="AE52" s="248">
        <f>'[1]Medical (no WC)'!W52</f>
        <v>1671.01</v>
      </c>
      <c r="AF52" s="248">
        <f>'[1]Medical (no WC)'!X52</f>
        <v>1299.67</v>
      </c>
      <c r="AG52" s="249">
        <f>'[1]Medical (no WC)'!Y52</f>
        <v>2228.0100000000002</v>
      </c>
      <c r="AH52" s="33"/>
      <c r="AI52" s="12"/>
    </row>
    <row r="53" spans="1:256" ht="12.75" customHeight="1" x14ac:dyDescent="0.2">
      <c r="A53" s="8"/>
      <c r="B53" s="32"/>
      <c r="C53" s="163">
        <v>3504</v>
      </c>
      <c r="D53" s="149" t="s">
        <v>44</v>
      </c>
      <c r="E53" s="180" t="s">
        <v>45</v>
      </c>
      <c r="F53" s="103">
        <v>0</v>
      </c>
      <c r="G53" s="104">
        <v>415.49</v>
      </c>
      <c r="H53" s="104">
        <v>303.74</v>
      </c>
      <c r="I53" s="105">
        <v>528.52</v>
      </c>
      <c r="J53" s="265">
        <v>0</v>
      </c>
      <c r="K53" s="266">
        <v>443.51</v>
      </c>
      <c r="L53" s="266">
        <v>325.06</v>
      </c>
      <c r="M53" s="267">
        <v>565.4</v>
      </c>
      <c r="N53" s="59">
        <f t="shared" si="25"/>
        <v>0</v>
      </c>
      <c r="O53" s="54">
        <f t="shared" si="26"/>
        <v>28.019999999999982</v>
      </c>
      <c r="P53" s="54">
        <f t="shared" si="27"/>
        <v>21.319999999999993</v>
      </c>
      <c r="Q53" s="60">
        <f t="shared" si="28"/>
        <v>36.879999999999995</v>
      </c>
      <c r="R53" s="127">
        <v>0</v>
      </c>
      <c r="S53" s="114">
        <f t="shared" ref="S53:S72" si="29">O53/G53</f>
        <v>6.7438446171989658E-2</v>
      </c>
      <c r="T53" s="114">
        <f t="shared" ref="T53:T72" si="30">P53/H53</f>
        <v>7.0191611246460769E-2</v>
      </c>
      <c r="U53" s="115">
        <f t="shared" ref="U53:U72" si="31">Q53/I53</f>
        <v>6.9779762355256181E-2</v>
      </c>
      <c r="V53" s="194">
        <v>728.11</v>
      </c>
      <c r="W53" s="195">
        <v>1638.25</v>
      </c>
      <c r="X53" s="195">
        <v>1274.19</v>
      </c>
      <c r="Y53" s="196">
        <v>2184.33</v>
      </c>
      <c r="Z53" s="194">
        <v>728.11</v>
      </c>
      <c r="AA53" s="195">
        <v>1194.74</v>
      </c>
      <c r="AB53" s="195">
        <v>949.13000000000011</v>
      </c>
      <c r="AC53" s="196">
        <v>1618.9299999999998</v>
      </c>
      <c r="AD53" s="247">
        <f>'[1]Medical (no WC)'!V53</f>
        <v>742.67</v>
      </c>
      <c r="AE53" s="248">
        <f>'[1]Medical (no WC)'!W53</f>
        <v>1671.01</v>
      </c>
      <c r="AF53" s="248">
        <f>'[1]Medical (no WC)'!X53</f>
        <v>1299.67</v>
      </c>
      <c r="AG53" s="249">
        <f>'[1]Medical (no WC)'!Y53</f>
        <v>2228.0100000000002</v>
      </c>
      <c r="AH53" s="33"/>
      <c r="AI53" s="12"/>
    </row>
    <row r="54" spans="1:256" ht="12.75" customHeight="1" x14ac:dyDescent="0.2">
      <c r="A54" s="8"/>
      <c r="B54" s="32"/>
      <c r="C54" s="163">
        <v>3505</v>
      </c>
      <c r="D54" s="149" t="s">
        <v>46</v>
      </c>
      <c r="E54" s="164"/>
      <c r="F54" s="103">
        <v>174.12</v>
      </c>
      <c r="G54" s="104">
        <v>378.16</v>
      </c>
      <c r="H54" s="104">
        <v>274.71000000000004</v>
      </c>
      <c r="I54" s="105">
        <v>478.75</v>
      </c>
      <c r="J54" s="265">
        <v>185.28</v>
      </c>
      <c r="K54" s="266">
        <v>403.28</v>
      </c>
      <c r="L54" s="266">
        <v>293.77</v>
      </c>
      <c r="M54" s="267">
        <v>511.76</v>
      </c>
      <c r="N54" s="59">
        <f t="shared" si="25"/>
        <v>11.159999999999997</v>
      </c>
      <c r="O54" s="54">
        <f t="shared" si="26"/>
        <v>25.119999999999948</v>
      </c>
      <c r="P54" s="54">
        <f t="shared" si="27"/>
        <v>19.059999999999945</v>
      </c>
      <c r="Q54" s="60">
        <f t="shared" si="28"/>
        <v>33.009999999999991</v>
      </c>
      <c r="R54" s="127">
        <f>N54/F54</f>
        <v>6.4093728463128857E-2</v>
      </c>
      <c r="S54" s="114">
        <f t="shared" si="29"/>
        <v>6.6426909244763979E-2</v>
      </c>
      <c r="T54" s="114">
        <f t="shared" si="30"/>
        <v>6.9382257653525334E-2</v>
      </c>
      <c r="U54" s="115">
        <f t="shared" si="31"/>
        <v>6.8950391644908599E-2</v>
      </c>
      <c r="V54" s="194">
        <v>677.6</v>
      </c>
      <c r="W54" s="195">
        <v>1524.6</v>
      </c>
      <c r="X54" s="195">
        <v>1185.8</v>
      </c>
      <c r="Y54" s="196">
        <v>2032.8</v>
      </c>
      <c r="Z54" s="194">
        <v>492.32000000000005</v>
      </c>
      <c r="AA54" s="195">
        <v>1121.32</v>
      </c>
      <c r="AB54" s="195">
        <v>892.03</v>
      </c>
      <c r="AC54" s="196">
        <v>1521.04</v>
      </c>
      <c r="AD54" s="247">
        <f>'[1]Medical (no WC)'!V54</f>
        <v>691.15</v>
      </c>
      <c r="AE54" s="248">
        <f>'[1]Medical (no WC)'!W54</f>
        <v>1555.09</v>
      </c>
      <c r="AF54" s="248">
        <f>'[1]Medical (no WC)'!X54</f>
        <v>1209.51</v>
      </c>
      <c r="AG54" s="249">
        <f>'[1]Medical (no WC)'!Y54</f>
        <v>2073.4499999999998</v>
      </c>
      <c r="AH54" s="33"/>
      <c r="AI54" s="12"/>
    </row>
    <row r="55" spans="1:256" ht="12.75" customHeight="1" x14ac:dyDescent="0.2">
      <c r="A55" s="8"/>
      <c r="B55" s="32"/>
      <c r="C55" s="163">
        <v>3505</v>
      </c>
      <c r="D55" s="149" t="s">
        <v>46</v>
      </c>
      <c r="E55" s="180" t="s">
        <v>45</v>
      </c>
      <c r="F55" s="103">
        <v>0</v>
      </c>
      <c r="G55" s="104">
        <v>378.16</v>
      </c>
      <c r="H55" s="104">
        <v>274.71000000000004</v>
      </c>
      <c r="I55" s="105">
        <v>478.75</v>
      </c>
      <c r="J55" s="265">
        <v>0</v>
      </c>
      <c r="K55" s="266">
        <v>403.28</v>
      </c>
      <c r="L55" s="266">
        <v>293.77</v>
      </c>
      <c r="M55" s="267">
        <v>511.76</v>
      </c>
      <c r="N55" s="59">
        <f t="shared" si="25"/>
        <v>0</v>
      </c>
      <c r="O55" s="54">
        <f t="shared" si="26"/>
        <v>25.119999999999948</v>
      </c>
      <c r="P55" s="54">
        <f t="shared" si="27"/>
        <v>19.059999999999945</v>
      </c>
      <c r="Q55" s="60">
        <f t="shared" si="28"/>
        <v>33.009999999999991</v>
      </c>
      <c r="R55" s="127">
        <v>0</v>
      </c>
      <c r="S55" s="114">
        <f t="shared" si="29"/>
        <v>6.6426909244763979E-2</v>
      </c>
      <c r="T55" s="114">
        <f t="shared" si="30"/>
        <v>6.9382257653525334E-2</v>
      </c>
      <c r="U55" s="115">
        <f t="shared" si="31"/>
        <v>6.8950391644908599E-2</v>
      </c>
      <c r="V55" s="194">
        <v>677.6</v>
      </c>
      <c r="W55" s="195">
        <v>1524.6</v>
      </c>
      <c r="X55" s="195">
        <v>1185.8</v>
      </c>
      <c r="Y55" s="196">
        <v>2032.8</v>
      </c>
      <c r="Z55" s="194">
        <v>677.6</v>
      </c>
      <c r="AA55" s="195">
        <v>1121.32</v>
      </c>
      <c r="AB55" s="195">
        <v>892.03</v>
      </c>
      <c r="AC55" s="196">
        <v>1521.04</v>
      </c>
      <c r="AD55" s="247">
        <f>'[1]Medical (no WC)'!V55</f>
        <v>691.15</v>
      </c>
      <c r="AE55" s="248">
        <f>'[1]Medical (no WC)'!W55</f>
        <v>1555.09</v>
      </c>
      <c r="AF55" s="248">
        <f>'[1]Medical (no WC)'!X55</f>
        <v>1209.51</v>
      </c>
      <c r="AG55" s="249">
        <f>'[1]Medical (no WC)'!Y55</f>
        <v>2073.4499999999998</v>
      </c>
      <c r="AH55" s="33"/>
      <c r="AI55" s="12"/>
    </row>
    <row r="56" spans="1:256" ht="12.75" customHeight="1" x14ac:dyDescent="0.2">
      <c r="A56" s="8"/>
      <c r="B56" s="32"/>
      <c r="C56" s="163">
        <v>3544</v>
      </c>
      <c r="D56" s="149" t="s">
        <v>47</v>
      </c>
      <c r="E56" s="164"/>
      <c r="F56" s="103">
        <v>190.71</v>
      </c>
      <c r="G56" s="104">
        <v>415.49</v>
      </c>
      <c r="H56" s="104">
        <v>303.74</v>
      </c>
      <c r="I56" s="105">
        <v>528.52</v>
      </c>
      <c r="J56" s="265">
        <v>203.16</v>
      </c>
      <c r="K56" s="266">
        <v>443.51</v>
      </c>
      <c r="L56" s="266">
        <v>325.06</v>
      </c>
      <c r="M56" s="267">
        <v>565.4</v>
      </c>
      <c r="N56" s="59">
        <f t="shared" ref="N56:Q57" si="32">J56-F56</f>
        <v>12.449999999999989</v>
      </c>
      <c r="O56" s="54">
        <f t="shared" si="32"/>
        <v>28.019999999999982</v>
      </c>
      <c r="P56" s="54">
        <f t="shared" si="32"/>
        <v>21.319999999999993</v>
      </c>
      <c r="Q56" s="60">
        <f t="shared" si="32"/>
        <v>36.879999999999995</v>
      </c>
      <c r="R56" s="127">
        <f>N56/F56</f>
        <v>6.5282365895862768E-2</v>
      </c>
      <c r="S56" s="114">
        <f t="shared" si="29"/>
        <v>6.7438446171989658E-2</v>
      </c>
      <c r="T56" s="114">
        <f t="shared" si="30"/>
        <v>7.0191611246460769E-2</v>
      </c>
      <c r="U56" s="115">
        <f t="shared" si="31"/>
        <v>6.9779762355256181E-2</v>
      </c>
      <c r="V56" s="194">
        <v>631.09</v>
      </c>
      <c r="W56" s="195">
        <v>1419.9499999999998</v>
      </c>
      <c r="X56" s="195">
        <v>1104.4000000000001</v>
      </c>
      <c r="Y56" s="196">
        <v>1893.26</v>
      </c>
      <c r="Z56" s="194">
        <v>427.93000000000006</v>
      </c>
      <c r="AA56" s="195">
        <v>976.43999999999983</v>
      </c>
      <c r="AB56" s="195">
        <v>779.34000000000015</v>
      </c>
      <c r="AC56" s="196">
        <v>1327.8600000000001</v>
      </c>
      <c r="AD56" s="247">
        <f>'[1]Medical (no WC)'!V56</f>
        <v>643.71</v>
      </c>
      <c r="AE56" s="248">
        <f>'[1]Medical (no WC)'!W56</f>
        <v>1448.34</v>
      </c>
      <c r="AF56" s="248">
        <f>'[1]Medical (no WC)'!X56</f>
        <v>1126.48</v>
      </c>
      <c r="AG56" s="249">
        <f>'[1]Medical (no WC)'!Y56</f>
        <v>1931.12</v>
      </c>
      <c r="AH56" s="33"/>
      <c r="AI56" s="12"/>
    </row>
    <row r="57" spans="1:256" ht="12.75" customHeight="1" x14ac:dyDescent="0.2">
      <c r="A57" s="8"/>
      <c r="B57" s="32"/>
      <c r="C57" s="170">
        <v>3544</v>
      </c>
      <c r="D57" s="171" t="s">
        <v>47</v>
      </c>
      <c r="E57" s="181" t="s">
        <v>45</v>
      </c>
      <c r="F57" s="103">
        <v>0</v>
      </c>
      <c r="G57" s="104">
        <v>415.49</v>
      </c>
      <c r="H57" s="104">
        <v>303.74</v>
      </c>
      <c r="I57" s="105">
        <v>528.52</v>
      </c>
      <c r="J57" s="265">
        <v>0</v>
      </c>
      <c r="K57" s="266">
        <v>443.51</v>
      </c>
      <c r="L57" s="266">
        <v>325.06</v>
      </c>
      <c r="M57" s="267">
        <v>565.4</v>
      </c>
      <c r="N57" s="59">
        <f t="shared" si="32"/>
        <v>0</v>
      </c>
      <c r="O57" s="54">
        <f t="shared" si="32"/>
        <v>28.019999999999982</v>
      </c>
      <c r="P57" s="54">
        <f t="shared" si="32"/>
        <v>21.319999999999993</v>
      </c>
      <c r="Q57" s="60">
        <f t="shared" si="32"/>
        <v>36.879999999999995</v>
      </c>
      <c r="R57" s="127">
        <v>0</v>
      </c>
      <c r="S57" s="114">
        <f t="shared" si="29"/>
        <v>6.7438446171989658E-2</v>
      </c>
      <c r="T57" s="114">
        <f t="shared" si="30"/>
        <v>7.0191611246460769E-2</v>
      </c>
      <c r="U57" s="115">
        <f t="shared" si="31"/>
        <v>6.9779762355256181E-2</v>
      </c>
      <c r="V57" s="194">
        <v>631.09</v>
      </c>
      <c r="W57" s="195">
        <v>1419.9499999999998</v>
      </c>
      <c r="X57" s="195">
        <v>1104.4000000000001</v>
      </c>
      <c r="Y57" s="196">
        <v>1893.26</v>
      </c>
      <c r="Z57" s="194">
        <v>631.09</v>
      </c>
      <c r="AA57" s="195">
        <v>976.43999999999983</v>
      </c>
      <c r="AB57" s="195">
        <v>779.34000000000015</v>
      </c>
      <c r="AC57" s="196">
        <v>1327.8600000000001</v>
      </c>
      <c r="AD57" s="247">
        <f>'[1]Medical (no WC)'!V57</f>
        <v>643.71</v>
      </c>
      <c r="AE57" s="248">
        <f>'[1]Medical (no WC)'!W57</f>
        <v>1448.34</v>
      </c>
      <c r="AF57" s="248">
        <f>'[1]Medical (no WC)'!X57</f>
        <v>1126.48</v>
      </c>
      <c r="AG57" s="249">
        <f>'[1]Medical (no WC)'!Y57</f>
        <v>1931.12</v>
      </c>
      <c r="AH57" s="33"/>
      <c r="AI57" s="12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ht="12.75" customHeight="1" x14ac:dyDescent="0.2">
      <c r="A58" s="8"/>
      <c r="B58" s="32"/>
      <c r="C58" s="163">
        <v>3545</v>
      </c>
      <c r="D58" s="149" t="s">
        <v>48</v>
      </c>
      <c r="E58" s="164"/>
      <c r="F58" s="103">
        <v>174.12</v>
      </c>
      <c r="G58" s="104">
        <v>378.16</v>
      </c>
      <c r="H58" s="104">
        <v>274.71000000000004</v>
      </c>
      <c r="I58" s="105">
        <v>478.75</v>
      </c>
      <c r="J58" s="265">
        <v>185.28</v>
      </c>
      <c r="K58" s="266">
        <v>403.28</v>
      </c>
      <c r="L58" s="266">
        <v>293.77</v>
      </c>
      <c r="M58" s="267">
        <v>511.76</v>
      </c>
      <c r="N58" s="59">
        <f t="shared" si="25"/>
        <v>11.159999999999997</v>
      </c>
      <c r="O58" s="54">
        <f t="shared" si="26"/>
        <v>25.119999999999948</v>
      </c>
      <c r="P58" s="54">
        <f t="shared" si="27"/>
        <v>19.059999999999945</v>
      </c>
      <c r="Q58" s="60">
        <f t="shared" si="28"/>
        <v>33.009999999999991</v>
      </c>
      <c r="R58" s="127">
        <f t="shared" ref="R58:R72" si="33">N58/F58</f>
        <v>6.4093728463128857E-2</v>
      </c>
      <c r="S58" s="114">
        <f t="shared" si="29"/>
        <v>6.6426909244763979E-2</v>
      </c>
      <c r="T58" s="114">
        <f t="shared" si="30"/>
        <v>6.9382257653525334E-2</v>
      </c>
      <c r="U58" s="115">
        <f t="shared" si="31"/>
        <v>6.8950391644908599E-2</v>
      </c>
      <c r="V58" s="194">
        <v>577.72</v>
      </c>
      <c r="W58" s="195">
        <v>1299.8599999999999</v>
      </c>
      <c r="X58" s="195">
        <v>1011</v>
      </c>
      <c r="Y58" s="196">
        <v>1733.15</v>
      </c>
      <c r="Z58" s="194">
        <v>392.44000000000005</v>
      </c>
      <c r="AA58" s="195">
        <v>896.57999999999993</v>
      </c>
      <c r="AB58" s="195">
        <v>717.23</v>
      </c>
      <c r="AC58" s="196">
        <v>1221.3900000000001</v>
      </c>
      <c r="AD58" s="247">
        <f>'[1]Medical (no WC)'!V58</f>
        <v>589.27</v>
      </c>
      <c r="AE58" s="248">
        <f>'[1]Medical (no WC)'!W58</f>
        <v>1325.85</v>
      </c>
      <c r="AF58" s="248">
        <f>'[1]Medical (no WC)'!X58</f>
        <v>1031.22</v>
      </c>
      <c r="AG58" s="249">
        <f>'[1]Medical (no WC)'!Y58</f>
        <v>1767.81</v>
      </c>
      <c r="AH58" s="33"/>
      <c r="AI58" s="12"/>
    </row>
    <row r="59" spans="1:256" ht="12.75" customHeight="1" x14ac:dyDescent="0.2">
      <c r="A59" s="8"/>
      <c r="B59" s="32"/>
      <c r="C59" s="170">
        <v>3545</v>
      </c>
      <c r="D59" s="171" t="s">
        <v>48</v>
      </c>
      <c r="E59" s="181" t="s">
        <v>45</v>
      </c>
      <c r="F59" s="103">
        <v>0</v>
      </c>
      <c r="G59" s="104">
        <v>378.16</v>
      </c>
      <c r="H59" s="104">
        <v>274.71000000000004</v>
      </c>
      <c r="I59" s="105">
        <v>478.75</v>
      </c>
      <c r="J59" s="265">
        <v>0</v>
      </c>
      <c r="K59" s="266">
        <v>403.28</v>
      </c>
      <c r="L59" s="266">
        <v>293.77</v>
      </c>
      <c r="M59" s="267">
        <v>511.76</v>
      </c>
      <c r="N59" s="59">
        <f>J59-F59</f>
        <v>0</v>
      </c>
      <c r="O59" s="54">
        <f>K59-G59</f>
        <v>25.119999999999948</v>
      </c>
      <c r="P59" s="54">
        <f>L59-H59</f>
        <v>19.059999999999945</v>
      </c>
      <c r="Q59" s="60">
        <f>M59-I59</f>
        <v>33.009999999999991</v>
      </c>
      <c r="R59" s="127">
        <v>0</v>
      </c>
      <c r="S59" s="114">
        <f t="shared" si="29"/>
        <v>6.6426909244763979E-2</v>
      </c>
      <c r="T59" s="114">
        <f t="shared" si="30"/>
        <v>6.9382257653525334E-2</v>
      </c>
      <c r="U59" s="115">
        <f t="shared" si="31"/>
        <v>6.8950391644908599E-2</v>
      </c>
      <c r="V59" s="194">
        <v>577.72</v>
      </c>
      <c r="W59" s="195">
        <v>1299.8599999999999</v>
      </c>
      <c r="X59" s="195">
        <v>1011</v>
      </c>
      <c r="Y59" s="196">
        <v>1733.15</v>
      </c>
      <c r="Z59" s="194">
        <v>577.72</v>
      </c>
      <c r="AA59" s="195">
        <v>896.57999999999993</v>
      </c>
      <c r="AB59" s="195">
        <v>717.23</v>
      </c>
      <c r="AC59" s="196">
        <v>1221.3900000000001</v>
      </c>
      <c r="AD59" s="247">
        <f>'[1]Medical (no WC)'!V59</f>
        <v>589.27</v>
      </c>
      <c r="AE59" s="248">
        <f>'[1]Medical (no WC)'!W59</f>
        <v>1325.85</v>
      </c>
      <c r="AF59" s="248">
        <f>'[1]Medical (no WC)'!X59</f>
        <v>1031.22</v>
      </c>
      <c r="AG59" s="249">
        <f>'[1]Medical (no WC)'!Y59</f>
        <v>1767.81</v>
      </c>
      <c r="AH59" s="33"/>
      <c r="AI59" s="12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ht="12.75" customHeight="1" x14ac:dyDescent="0.2">
      <c r="A60" s="8"/>
      <c r="B60" s="32"/>
      <c r="C60" s="163">
        <v>3595</v>
      </c>
      <c r="D60" s="149" t="s">
        <v>49</v>
      </c>
      <c r="E60" s="164"/>
      <c r="F60" s="103">
        <v>181.64</v>
      </c>
      <c r="G60" s="104">
        <v>395.09</v>
      </c>
      <c r="H60" s="104">
        <v>287.87</v>
      </c>
      <c r="I60" s="105">
        <v>501.32</v>
      </c>
      <c r="J60" s="265">
        <v>193.41</v>
      </c>
      <c r="K60" s="266">
        <v>421.55</v>
      </c>
      <c r="L60" s="266">
        <v>307.98</v>
      </c>
      <c r="M60" s="267">
        <v>536.13</v>
      </c>
      <c r="N60" s="59">
        <f t="shared" si="25"/>
        <v>11.77000000000001</v>
      </c>
      <c r="O60" s="54">
        <f t="shared" si="26"/>
        <v>26.460000000000036</v>
      </c>
      <c r="P60" s="54">
        <f t="shared" si="27"/>
        <v>20.110000000000014</v>
      </c>
      <c r="Q60" s="60">
        <f t="shared" si="28"/>
        <v>34.81</v>
      </c>
      <c r="R60" s="127">
        <f t="shared" si="33"/>
        <v>6.47985025324819E-2</v>
      </c>
      <c r="S60" s="114">
        <f t="shared" si="29"/>
        <v>6.6972082310359768E-2</v>
      </c>
      <c r="T60" s="114">
        <f t="shared" si="30"/>
        <v>6.9857921978670981E-2</v>
      </c>
      <c r="U60" s="115">
        <f t="shared" si="31"/>
        <v>6.9436687145934733E-2</v>
      </c>
      <c r="V60" s="194">
        <v>699.39</v>
      </c>
      <c r="W60" s="195">
        <v>1573.6299999999999</v>
      </c>
      <c r="X60" s="195">
        <v>1223.93</v>
      </c>
      <c r="Y60" s="196">
        <v>2098.17</v>
      </c>
      <c r="Z60" s="194">
        <v>505.98</v>
      </c>
      <c r="AA60" s="195">
        <v>1152.08</v>
      </c>
      <c r="AB60" s="195">
        <v>915.95</v>
      </c>
      <c r="AC60" s="196">
        <v>1562.04</v>
      </c>
      <c r="AD60" s="247">
        <f>'[1]Medical (no WC)'!V60</f>
        <v>713.37</v>
      </c>
      <c r="AE60" s="248">
        <f>'[1]Medical (no WC)'!W60</f>
        <v>1605.1</v>
      </c>
      <c r="AF60" s="248">
        <f>'[1]Medical (no WC)'!X60</f>
        <v>1248.4000000000001</v>
      </c>
      <c r="AG60" s="249">
        <f>'[1]Medical (no WC)'!Y60</f>
        <v>2140.13</v>
      </c>
      <c r="AH60" s="33"/>
      <c r="AI60" s="12"/>
    </row>
    <row r="61" spans="1:256" ht="12.75" customHeight="1" x14ac:dyDescent="0.2">
      <c r="A61" s="8"/>
      <c r="B61" s="32"/>
      <c r="C61" s="163">
        <v>3594</v>
      </c>
      <c r="D61" s="149" t="s">
        <v>50</v>
      </c>
      <c r="E61" s="164"/>
      <c r="F61" s="103">
        <v>191.81</v>
      </c>
      <c r="G61" s="104">
        <v>417.96</v>
      </c>
      <c r="H61" s="104">
        <v>305.66000000000003</v>
      </c>
      <c r="I61" s="105">
        <v>531.80999999999995</v>
      </c>
      <c r="J61" s="265">
        <v>204.36</v>
      </c>
      <c r="K61" s="266">
        <v>446.19</v>
      </c>
      <c r="L61" s="266">
        <v>327.14999999999998</v>
      </c>
      <c r="M61" s="267">
        <v>568.98</v>
      </c>
      <c r="N61" s="59">
        <f t="shared" si="25"/>
        <v>12.550000000000011</v>
      </c>
      <c r="O61" s="54">
        <f t="shared" si="26"/>
        <v>28.230000000000018</v>
      </c>
      <c r="P61" s="54">
        <f t="shared" si="27"/>
        <v>21.489999999999952</v>
      </c>
      <c r="Q61" s="60">
        <f t="shared" si="28"/>
        <v>37.170000000000073</v>
      </c>
      <c r="R61" s="127">
        <f t="shared" si="33"/>
        <v>6.5429331108909916E-2</v>
      </c>
      <c r="S61" s="114">
        <f t="shared" si="29"/>
        <v>6.7542348550100537E-2</v>
      </c>
      <c r="T61" s="114">
        <f t="shared" si="30"/>
        <v>7.0306876922070119E-2</v>
      </c>
      <c r="U61" s="115">
        <f t="shared" si="31"/>
        <v>6.9893382975122834E-2</v>
      </c>
      <c r="V61" s="194">
        <v>817.24</v>
      </c>
      <c r="W61" s="195">
        <v>1838.79</v>
      </c>
      <c r="X61" s="195">
        <v>1430.17</v>
      </c>
      <c r="Y61" s="196">
        <v>2451.7199999999998</v>
      </c>
      <c r="Z61" s="194">
        <v>612.88</v>
      </c>
      <c r="AA61" s="195">
        <v>1392.6</v>
      </c>
      <c r="AB61" s="195">
        <v>1103.02</v>
      </c>
      <c r="AC61" s="196">
        <v>1882.7399999999998</v>
      </c>
      <c r="AD61" s="247">
        <f>'[1]Medical (no WC)'!V61</f>
        <v>833.58</v>
      </c>
      <c r="AE61" s="248">
        <f>'[1]Medical (no WC)'!W61</f>
        <v>1875.56</v>
      </c>
      <c r="AF61" s="248">
        <f>'[1]Medical (no WC)'!X61</f>
        <v>1458.77</v>
      </c>
      <c r="AG61" s="249">
        <f>'[1]Medical (no WC)'!Y61</f>
        <v>2500.75</v>
      </c>
      <c r="AH61" s="33"/>
      <c r="AI61" s="12"/>
    </row>
    <row r="62" spans="1:256" ht="12.75" customHeight="1" x14ac:dyDescent="0.2">
      <c r="A62" s="8"/>
      <c r="B62" s="32"/>
      <c r="C62" s="163">
        <v>13040</v>
      </c>
      <c r="D62" s="149" t="s">
        <v>51</v>
      </c>
      <c r="E62" s="164"/>
      <c r="F62" s="103">
        <v>175.07999999999998</v>
      </c>
      <c r="G62" s="104">
        <v>380.33</v>
      </c>
      <c r="H62" s="104">
        <v>276.39999999999998</v>
      </c>
      <c r="I62" s="105">
        <v>481.65</v>
      </c>
      <c r="J62" s="265">
        <v>186.31</v>
      </c>
      <c r="K62" s="266">
        <v>405.59</v>
      </c>
      <c r="L62" s="266">
        <v>295.57</v>
      </c>
      <c r="M62" s="267">
        <v>514.85</v>
      </c>
      <c r="N62" s="59">
        <f t="shared" si="25"/>
        <v>11.230000000000018</v>
      </c>
      <c r="O62" s="54">
        <f t="shared" si="26"/>
        <v>25.259999999999991</v>
      </c>
      <c r="P62" s="54">
        <f t="shared" si="27"/>
        <v>19.170000000000016</v>
      </c>
      <c r="Q62" s="60">
        <f t="shared" si="28"/>
        <v>33.200000000000045</v>
      </c>
      <c r="R62" s="127">
        <f t="shared" si="33"/>
        <v>6.4142106465615828E-2</v>
      </c>
      <c r="S62" s="114">
        <f t="shared" si="29"/>
        <v>6.6416007151684039E-2</v>
      </c>
      <c r="T62" s="114">
        <f t="shared" si="30"/>
        <v>6.935600578871208E-2</v>
      </c>
      <c r="U62" s="115">
        <f t="shared" si="31"/>
        <v>6.8929720751583198E-2</v>
      </c>
      <c r="V62" s="194">
        <v>659.84</v>
      </c>
      <c r="W62" s="195">
        <v>1484.6399999999999</v>
      </c>
      <c r="X62" s="195">
        <v>1154.72</v>
      </c>
      <c r="Y62" s="196">
        <v>1979.51</v>
      </c>
      <c r="Z62" s="194">
        <v>473.53000000000003</v>
      </c>
      <c r="AA62" s="195">
        <v>1079.05</v>
      </c>
      <c r="AB62" s="195">
        <v>859.15000000000009</v>
      </c>
      <c r="AC62" s="196">
        <v>1464.6599999999999</v>
      </c>
      <c r="AD62" s="247">
        <f>'[1]Medical (no WC)'!V62</f>
        <v>673.03</v>
      </c>
      <c r="AE62" s="248">
        <f>'[1]Medical (no WC)'!W62</f>
        <v>1514.33</v>
      </c>
      <c r="AF62" s="248">
        <f>'[1]Medical (no WC)'!X62</f>
        <v>1177.81</v>
      </c>
      <c r="AG62" s="249">
        <f>'[1]Medical (no WC)'!Y62</f>
        <v>2019.1</v>
      </c>
      <c r="AH62" s="33"/>
      <c r="AI62" s="12"/>
    </row>
    <row r="63" spans="1:256" ht="12.75" customHeight="1" x14ac:dyDescent="0.2">
      <c r="A63" s="8"/>
      <c r="B63" s="32"/>
      <c r="C63" s="163">
        <v>13030</v>
      </c>
      <c r="D63" s="149" t="s">
        <v>52</v>
      </c>
      <c r="E63" s="164"/>
      <c r="F63" s="103">
        <v>185.61</v>
      </c>
      <c r="G63" s="104">
        <v>404.01</v>
      </c>
      <c r="H63" s="104">
        <v>294.81</v>
      </c>
      <c r="I63" s="105">
        <v>513.22</v>
      </c>
      <c r="J63" s="265">
        <v>197.69</v>
      </c>
      <c r="K63" s="266">
        <v>431.18</v>
      </c>
      <c r="L63" s="266">
        <v>315.48</v>
      </c>
      <c r="M63" s="267">
        <v>548.97</v>
      </c>
      <c r="N63" s="59">
        <f t="shared" si="25"/>
        <v>12.079999999999984</v>
      </c>
      <c r="O63" s="54">
        <f t="shared" si="26"/>
        <v>27.170000000000016</v>
      </c>
      <c r="P63" s="54">
        <f t="shared" si="27"/>
        <v>20.670000000000016</v>
      </c>
      <c r="Q63" s="60">
        <f t="shared" si="28"/>
        <v>35.75</v>
      </c>
      <c r="R63" s="127">
        <f t="shared" si="33"/>
        <v>6.5082700285544873E-2</v>
      </c>
      <c r="S63" s="114">
        <f t="shared" si="29"/>
        <v>6.7250810623499455E-2</v>
      </c>
      <c r="T63" s="114">
        <f t="shared" si="30"/>
        <v>7.011295410603445E-2</v>
      </c>
      <c r="U63" s="115">
        <f t="shared" si="31"/>
        <v>6.9658236233973728E-2</v>
      </c>
      <c r="V63" s="194">
        <v>725.02</v>
      </c>
      <c r="W63" s="195">
        <v>1631.29</v>
      </c>
      <c r="X63" s="195">
        <v>1268.78</v>
      </c>
      <c r="Y63" s="196">
        <v>2175.0500000000002</v>
      </c>
      <c r="Z63" s="194">
        <v>527.32999999999993</v>
      </c>
      <c r="AA63" s="195">
        <v>1200.1099999999999</v>
      </c>
      <c r="AB63" s="195">
        <v>953.3</v>
      </c>
      <c r="AC63" s="196">
        <v>1626.0800000000002</v>
      </c>
      <c r="AD63" s="247">
        <f>'[1]Medical (no WC)'!V63</f>
        <v>739.52</v>
      </c>
      <c r="AE63" s="248">
        <f>'[1]Medical (no WC)'!W63</f>
        <v>1663.91</v>
      </c>
      <c r="AF63" s="248">
        <f>'[1]Medical (no WC)'!X63</f>
        <v>1294.1500000000001</v>
      </c>
      <c r="AG63" s="249">
        <f>'[1]Medical (no WC)'!Y63</f>
        <v>2218.5500000000002</v>
      </c>
      <c r="AH63" s="33"/>
      <c r="AI63" s="12"/>
    </row>
    <row r="64" spans="1:256" ht="12.75" customHeight="1" x14ac:dyDescent="0.2">
      <c r="A64" s="8"/>
      <c r="B64" s="32"/>
      <c r="C64" s="163">
        <v>13050</v>
      </c>
      <c r="D64" s="149" t="s">
        <v>53</v>
      </c>
      <c r="E64" s="164"/>
      <c r="F64" s="103">
        <v>180.02</v>
      </c>
      <c r="G64" s="104">
        <v>391.45</v>
      </c>
      <c r="H64" s="104">
        <v>285.03999999999996</v>
      </c>
      <c r="I64" s="105">
        <v>496.47</v>
      </c>
      <c r="J64" s="265">
        <v>191.65</v>
      </c>
      <c r="K64" s="266">
        <v>417.59</v>
      </c>
      <c r="L64" s="266">
        <v>304.89999999999998</v>
      </c>
      <c r="M64" s="267">
        <v>530.85</v>
      </c>
      <c r="N64" s="59">
        <f t="shared" si="25"/>
        <v>11.629999999999995</v>
      </c>
      <c r="O64" s="54">
        <f t="shared" si="26"/>
        <v>26.139999999999986</v>
      </c>
      <c r="P64" s="54">
        <f t="shared" si="27"/>
        <v>19.860000000000014</v>
      </c>
      <c r="Q64" s="60">
        <f t="shared" si="28"/>
        <v>34.379999999999995</v>
      </c>
      <c r="R64" s="127">
        <f t="shared" si="33"/>
        <v>6.4603932896344821E-2</v>
      </c>
      <c r="S64" s="114">
        <f t="shared" si="29"/>
        <v>6.6777366202580124E-2</v>
      </c>
      <c r="T64" s="114">
        <f t="shared" si="30"/>
        <v>6.967443165871462E-2</v>
      </c>
      <c r="U64" s="115">
        <f t="shared" si="31"/>
        <v>6.924889721433318E-2</v>
      </c>
      <c r="V64" s="194">
        <v>772.2</v>
      </c>
      <c r="W64" s="195">
        <v>1737.4299999999998</v>
      </c>
      <c r="X64" s="195">
        <v>1351.3400000000001</v>
      </c>
      <c r="Y64" s="196">
        <v>2316.54</v>
      </c>
      <c r="Z64" s="194">
        <v>580.55000000000007</v>
      </c>
      <c r="AA64" s="195">
        <v>1319.84</v>
      </c>
      <c r="AB64" s="195">
        <v>1046.44</v>
      </c>
      <c r="AC64" s="196">
        <v>1785.69</v>
      </c>
      <c r="AD64" s="247">
        <f>'[1]Medical (no WC)'!V64</f>
        <v>787.64</v>
      </c>
      <c r="AE64" s="248">
        <f>'[1]Medical (no WC)'!W64</f>
        <v>1772.17</v>
      </c>
      <c r="AF64" s="248">
        <f>'[1]Medical (no WC)'!X64</f>
        <v>1378.36</v>
      </c>
      <c r="AG64" s="249">
        <f>'[1]Medical (no WC)'!Y64</f>
        <v>2362.87</v>
      </c>
      <c r="AH64" s="33"/>
      <c r="AI64" s="12"/>
    </row>
    <row r="65" spans="1:35" ht="12.75" customHeight="1" x14ac:dyDescent="0.2">
      <c r="A65" s="8"/>
      <c r="B65" s="32"/>
      <c r="C65" s="163">
        <v>13071</v>
      </c>
      <c r="D65" s="149" t="s">
        <v>54</v>
      </c>
      <c r="E65" s="164"/>
      <c r="F65" s="103">
        <v>177.31</v>
      </c>
      <c r="G65" s="104">
        <v>385.35</v>
      </c>
      <c r="H65" s="104">
        <v>280.3</v>
      </c>
      <c r="I65" s="105">
        <v>488.33</v>
      </c>
      <c r="J65" s="265">
        <v>188.73</v>
      </c>
      <c r="K65" s="266">
        <v>411.02</v>
      </c>
      <c r="L65" s="266">
        <v>299.8</v>
      </c>
      <c r="M65" s="267">
        <v>522.08999999999992</v>
      </c>
      <c r="N65" s="59">
        <f t="shared" si="25"/>
        <v>11.419999999999987</v>
      </c>
      <c r="O65" s="54">
        <f t="shared" si="26"/>
        <v>25.669999999999959</v>
      </c>
      <c r="P65" s="54">
        <f t="shared" si="27"/>
        <v>19.5</v>
      </c>
      <c r="Q65" s="60">
        <f t="shared" si="28"/>
        <v>33.759999999999934</v>
      </c>
      <c r="R65" s="127">
        <f t="shared" si="33"/>
        <v>6.4406970842028011E-2</v>
      </c>
      <c r="S65" s="114">
        <f t="shared" si="29"/>
        <v>6.6614765797326989E-2</v>
      </c>
      <c r="T65" s="114">
        <f t="shared" si="30"/>
        <v>6.9568319657509814E-2</v>
      </c>
      <c r="U65" s="115">
        <f t="shared" si="31"/>
        <v>6.9133577703601942E-2</v>
      </c>
      <c r="V65" s="194">
        <v>782.66</v>
      </c>
      <c r="W65" s="195">
        <v>1760.99</v>
      </c>
      <c r="X65" s="195">
        <v>1369.67</v>
      </c>
      <c r="Y65" s="196">
        <v>2348</v>
      </c>
      <c r="Z65" s="194">
        <v>593.92999999999995</v>
      </c>
      <c r="AA65" s="195">
        <v>1349.97</v>
      </c>
      <c r="AB65" s="195">
        <v>1069.8700000000001</v>
      </c>
      <c r="AC65" s="196">
        <v>1825.91</v>
      </c>
      <c r="AD65" s="247">
        <f>'[1]Medical (no WC)'!V65</f>
        <v>798.31</v>
      </c>
      <c r="AE65" s="248">
        <f>'[1]Medical (no WC)'!W65</f>
        <v>1796.2</v>
      </c>
      <c r="AF65" s="248">
        <f>'[1]Medical (no WC)'!X65</f>
        <v>1397.06</v>
      </c>
      <c r="AG65" s="249">
        <f>'[1]Medical (no WC)'!Y65</f>
        <v>2394.96</v>
      </c>
      <c r="AH65" s="33"/>
      <c r="AI65" s="12"/>
    </row>
    <row r="66" spans="1:35" ht="12.75" customHeight="1" x14ac:dyDescent="0.2">
      <c r="A66" s="8"/>
      <c r="B66" s="32"/>
      <c r="C66" s="163">
        <v>9317</v>
      </c>
      <c r="D66" s="149" t="s">
        <v>55</v>
      </c>
      <c r="E66" s="164"/>
      <c r="F66" s="103">
        <v>193.28</v>
      </c>
      <c r="G66" s="104">
        <v>421.28</v>
      </c>
      <c r="H66" s="104">
        <v>308.24</v>
      </c>
      <c r="I66" s="105">
        <v>536.24</v>
      </c>
      <c r="J66" s="265">
        <v>205.98</v>
      </c>
      <c r="K66" s="266">
        <v>449.84</v>
      </c>
      <c r="L66" s="266">
        <v>329.99</v>
      </c>
      <c r="M66" s="267">
        <v>573.85</v>
      </c>
      <c r="N66" s="59">
        <f t="shared" si="25"/>
        <v>12.699999999999989</v>
      </c>
      <c r="O66" s="54">
        <f t="shared" si="26"/>
        <v>28.560000000000002</v>
      </c>
      <c r="P66" s="54">
        <f t="shared" si="27"/>
        <v>21.75</v>
      </c>
      <c r="Q66" s="60">
        <f t="shared" si="28"/>
        <v>37.610000000000014</v>
      </c>
      <c r="R66" s="127">
        <f t="shared" si="33"/>
        <v>6.5707781456953579E-2</v>
      </c>
      <c r="S66" s="114">
        <f t="shared" si="29"/>
        <v>6.7793391568552991E-2</v>
      </c>
      <c r="T66" s="114">
        <f t="shared" si="30"/>
        <v>7.0561899818323379E-2</v>
      </c>
      <c r="U66" s="115">
        <f t="shared" si="31"/>
        <v>7.0136506042070737E-2</v>
      </c>
      <c r="V66" s="194">
        <v>807.07</v>
      </c>
      <c r="W66" s="195">
        <v>1815.9199999999998</v>
      </c>
      <c r="X66" s="195">
        <v>1412.3799999999999</v>
      </c>
      <c r="Y66" s="196">
        <v>2421.21</v>
      </c>
      <c r="Z66" s="194">
        <v>601.09</v>
      </c>
      <c r="AA66" s="195">
        <v>1366.08</v>
      </c>
      <c r="AB66" s="195">
        <v>1082.3899999999999</v>
      </c>
      <c r="AC66" s="196">
        <v>1847.3600000000001</v>
      </c>
      <c r="AD66" s="247">
        <f>'[1]Medical (no WC)'!V66</f>
        <v>823.21</v>
      </c>
      <c r="AE66" s="248">
        <f>'[1]Medical (no WC)'!W66</f>
        <v>1852.23</v>
      </c>
      <c r="AF66" s="248">
        <f>'[1]Medical (no WC)'!X66</f>
        <v>1440.62</v>
      </c>
      <c r="AG66" s="249">
        <f>'[1]Medical (no WC)'!Y66</f>
        <v>2469.63</v>
      </c>
      <c r="AH66" s="33"/>
      <c r="AI66" s="12"/>
    </row>
    <row r="67" spans="1:35" ht="12.75" customHeight="1" x14ac:dyDescent="0.2">
      <c r="A67" s="8"/>
      <c r="B67" s="32"/>
      <c r="C67" s="163">
        <v>3501</v>
      </c>
      <c r="D67" s="149" t="s">
        <v>56</v>
      </c>
      <c r="E67" s="164"/>
      <c r="F67" s="103">
        <v>189.48</v>
      </c>
      <c r="G67" s="104">
        <v>412.72</v>
      </c>
      <c r="H67" s="104">
        <v>301.59000000000003</v>
      </c>
      <c r="I67" s="105">
        <v>524.82999999999993</v>
      </c>
      <c r="J67" s="265">
        <v>201.8</v>
      </c>
      <c r="K67" s="266">
        <v>440.45</v>
      </c>
      <c r="L67" s="266">
        <v>322.68</v>
      </c>
      <c r="M67" s="267">
        <v>561.31999999999994</v>
      </c>
      <c r="N67" s="59">
        <f t="shared" si="25"/>
        <v>12.320000000000022</v>
      </c>
      <c r="O67" s="54">
        <f t="shared" si="26"/>
        <v>27.729999999999961</v>
      </c>
      <c r="P67" s="54">
        <f t="shared" si="27"/>
        <v>21.089999999999975</v>
      </c>
      <c r="Q67" s="60">
        <f t="shared" si="28"/>
        <v>36.490000000000009</v>
      </c>
      <c r="R67" s="127">
        <f t="shared" si="33"/>
        <v>6.5020054887059434E-2</v>
      </c>
      <c r="S67" s="114">
        <f t="shared" si="29"/>
        <v>6.7188408606318958E-2</v>
      </c>
      <c r="T67" s="114">
        <f t="shared" si="30"/>
        <v>6.9929374316124449E-2</v>
      </c>
      <c r="U67" s="115">
        <f t="shared" si="31"/>
        <v>6.9527275498732943E-2</v>
      </c>
      <c r="V67" s="194">
        <v>657.3</v>
      </c>
      <c r="W67" s="195">
        <v>1478.9299999999998</v>
      </c>
      <c r="X67" s="195">
        <v>1150.28</v>
      </c>
      <c r="Y67" s="196">
        <v>1971.91</v>
      </c>
      <c r="Z67" s="194">
        <v>455.49999999999994</v>
      </c>
      <c r="AA67" s="195">
        <v>1038.4799999999998</v>
      </c>
      <c r="AB67" s="195">
        <v>827.59999999999991</v>
      </c>
      <c r="AC67" s="196">
        <v>1410.5900000000001</v>
      </c>
      <c r="AD67" s="247">
        <f>'[1]Medical (no WC)'!V67</f>
        <v>670.44</v>
      </c>
      <c r="AE67" s="248">
        <f>'[1]Medical (no WC)'!W67</f>
        <v>1508.5</v>
      </c>
      <c r="AF67" s="248">
        <f>'[1]Medical (no WC)'!X67</f>
        <v>1173.28</v>
      </c>
      <c r="AG67" s="249">
        <f>'[1]Medical (no WC)'!Y67</f>
        <v>2011.34</v>
      </c>
      <c r="AH67" s="33"/>
      <c r="AI67" s="12"/>
    </row>
    <row r="68" spans="1:35" ht="12.75" customHeight="1" x14ac:dyDescent="0.2">
      <c r="A68" s="8"/>
      <c r="B68" s="32"/>
      <c r="C68" s="163">
        <v>3502</v>
      </c>
      <c r="D68" s="149" t="s">
        <v>57</v>
      </c>
      <c r="E68" s="164"/>
      <c r="F68" s="103">
        <v>184.02</v>
      </c>
      <c r="G68" s="104">
        <v>400.44</v>
      </c>
      <c r="H68" s="104">
        <v>292.03999999999996</v>
      </c>
      <c r="I68" s="105">
        <v>508.46</v>
      </c>
      <c r="J68" s="265">
        <v>195.89</v>
      </c>
      <c r="K68" s="266">
        <v>427.14</v>
      </c>
      <c r="L68" s="266">
        <v>312.33</v>
      </c>
      <c r="M68" s="267">
        <v>543.57999999999993</v>
      </c>
      <c r="N68" s="59">
        <f t="shared" si="25"/>
        <v>11.869999999999976</v>
      </c>
      <c r="O68" s="54">
        <f t="shared" si="26"/>
        <v>26.699999999999989</v>
      </c>
      <c r="P68" s="54">
        <f t="shared" si="27"/>
        <v>20.29000000000002</v>
      </c>
      <c r="Q68" s="60">
        <f t="shared" si="28"/>
        <v>35.119999999999948</v>
      </c>
      <c r="R68" s="127">
        <f t="shared" si="33"/>
        <v>6.4503858276274181E-2</v>
      </c>
      <c r="S68" s="114">
        <f t="shared" si="29"/>
        <v>6.6676655678753347E-2</v>
      </c>
      <c r="T68" s="114">
        <f t="shared" si="30"/>
        <v>6.9476784002191566E-2</v>
      </c>
      <c r="U68" s="115">
        <f t="shared" si="31"/>
        <v>6.9071313377650059E-2</v>
      </c>
      <c r="V68" s="194">
        <v>650.86</v>
      </c>
      <c r="W68" s="195">
        <v>1464.4499999999998</v>
      </c>
      <c r="X68" s="195">
        <v>1139.02</v>
      </c>
      <c r="Y68" s="196">
        <v>1952.59</v>
      </c>
      <c r="Z68" s="194">
        <v>454.97</v>
      </c>
      <c r="AA68" s="195">
        <v>1037.31</v>
      </c>
      <c r="AB68" s="195">
        <v>826.69</v>
      </c>
      <c r="AC68" s="196">
        <v>1409.01</v>
      </c>
      <c r="AD68" s="247">
        <f>'[1]Medical (no WC)'!V68</f>
        <v>663.87</v>
      </c>
      <c r="AE68" s="248">
        <f>'[1]Medical (no WC)'!W68</f>
        <v>1493.73</v>
      </c>
      <c r="AF68" s="248">
        <f>'[1]Medical (no WC)'!X68</f>
        <v>1161.8</v>
      </c>
      <c r="AG68" s="249">
        <f>'[1]Medical (no WC)'!Y68</f>
        <v>1991.64</v>
      </c>
      <c r="AH68" s="33"/>
      <c r="AI68" s="12"/>
    </row>
    <row r="69" spans="1:35" ht="12.75" customHeight="1" x14ac:dyDescent="0.2">
      <c r="A69" s="8"/>
      <c r="B69" s="32"/>
      <c r="C69" s="163">
        <v>3571</v>
      </c>
      <c r="D69" s="149" t="s">
        <v>58</v>
      </c>
      <c r="E69" s="164"/>
      <c r="F69" s="103">
        <v>187.5</v>
      </c>
      <c r="G69" s="104">
        <v>408.27</v>
      </c>
      <c r="H69" s="104">
        <v>298.12</v>
      </c>
      <c r="I69" s="105">
        <v>518.9</v>
      </c>
      <c r="J69" s="265">
        <v>199.8</v>
      </c>
      <c r="K69" s="266">
        <v>435.93</v>
      </c>
      <c r="L69" s="266">
        <v>319.17</v>
      </c>
      <c r="M69" s="267">
        <v>555.29999999999995</v>
      </c>
      <c r="N69" s="59">
        <f t="shared" si="25"/>
        <v>12.300000000000011</v>
      </c>
      <c r="O69" s="54">
        <f t="shared" si="26"/>
        <v>27.660000000000025</v>
      </c>
      <c r="P69" s="54">
        <f t="shared" si="27"/>
        <v>21.050000000000011</v>
      </c>
      <c r="Q69" s="60">
        <f t="shared" si="28"/>
        <v>36.399999999999977</v>
      </c>
      <c r="R69" s="127">
        <f t="shared" si="33"/>
        <v>6.5600000000000061E-2</v>
      </c>
      <c r="S69" s="114">
        <f t="shared" si="29"/>
        <v>6.7749283562348508E-2</v>
      </c>
      <c r="T69" s="114">
        <f t="shared" si="30"/>
        <v>7.060915067757953E-2</v>
      </c>
      <c r="U69" s="115">
        <f t="shared" si="31"/>
        <v>7.0148390826748855E-2</v>
      </c>
      <c r="V69" s="194">
        <v>641.12</v>
      </c>
      <c r="W69" s="195">
        <v>1442.53</v>
      </c>
      <c r="X69" s="195">
        <v>1121.96</v>
      </c>
      <c r="Y69" s="196">
        <v>1923.37</v>
      </c>
      <c r="Z69" s="194">
        <v>441.32</v>
      </c>
      <c r="AA69" s="195">
        <v>1006.5999999999999</v>
      </c>
      <c r="AB69" s="195">
        <v>802.79</v>
      </c>
      <c r="AC69" s="196">
        <v>1368.07</v>
      </c>
      <c r="AD69" s="247">
        <f>'[1]Medical (no WC)'!V69</f>
        <v>653.94000000000005</v>
      </c>
      <c r="AE69" s="248">
        <f>'[1]Medical (no WC)'!W69</f>
        <v>1471.38</v>
      </c>
      <c r="AF69" s="248">
        <f>'[1]Medical (no WC)'!X69</f>
        <v>1144.3900000000001</v>
      </c>
      <c r="AG69" s="249">
        <f>'[1]Medical (no WC)'!Y69</f>
        <v>1961.83</v>
      </c>
      <c r="AH69" s="33"/>
      <c r="AI69" s="12"/>
    </row>
    <row r="70" spans="1:35" ht="12.75" customHeight="1" x14ac:dyDescent="0.2">
      <c r="A70" s="8"/>
      <c r="B70" s="32"/>
      <c r="C70" s="163">
        <v>3560</v>
      </c>
      <c r="D70" s="149" t="s">
        <v>59</v>
      </c>
      <c r="E70" s="164"/>
      <c r="F70" s="103">
        <v>194.67</v>
      </c>
      <c r="G70" s="104">
        <v>424.4</v>
      </c>
      <c r="H70" s="104">
        <v>310.67</v>
      </c>
      <c r="I70" s="105">
        <v>540.41000000000008</v>
      </c>
      <c r="J70" s="265">
        <v>199.34</v>
      </c>
      <c r="K70" s="266">
        <v>434.91</v>
      </c>
      <c r="L70" s="266">
        <v>318.37</v>
      </c>
      <c r="M70" s="267">
        <v>553.94000000000005</v>
      </c>
      <c r="N70" s="59">
        <f t="shared" si="25"/>
        <v>4.6700000000000159</v>
      </c>
      <c r="O70" s="54">
        <f t="shared" si="26"/>
        <v>10.510000000000048</v>
      </c>
      <c r="P70" s="54">
        <f t="shared" si="27"/>
        <v>7.6999999999999886</v>
      </c>
      <c r="Q70" s="60">
        <f t="shared" si="28"/>
        <v>13.529999999999973</v>
      </c>
      <c r="R70" s="127">
        <f t="shared" si="33"/>
        <v>2.3989315251451256E-2</v>
      </c>
      <c r="S70" s="114">
        <f t="shared" si="29"/>
        <v>2.4764373232799359E-2</v>
      </c>
      <c r="T70" s="114">
        <f t="shared" si="30"/>
        <v>2.4785141790324101E-2</v>
      </c>
      <c r="U70" s="115">
        <f t="shared" si="31"/>
        <v>2.5036546325937659E-2</v>
      </c>
      <c r="V70" s="194">
        <v>289.56</v>
      </c>
      <c r="W70" s="195">
        <v>651.53000000000009</v>
      </c>
      <c r="X70" s="195">
        <v>506.75</v>
      </c>
      <c r="Y70" s="196">
        <v>868.67</v>
      </c>
      <c r="Z70" s="194">
        <v>90.22</v>
      </c>
      <c r="AA70" s="195">
        <v>216.62000000000006</v>
      </c>
      <c r="AB70" s="195">
        <v>188.38</v>
      </c>
      <c r="AC70" s="196">
        <v>314.7299999999999</v>
      </c>
      <c r="AD70" s="247">
        <f>'[1]Medical (no WC)'!V70</f>
        <v>295.35000000000002</v>
      </c>
      <c r="AE70" s="248">
        <f>'[1]Medical (no WC)'!W70</f>
        <v>664.56</v>
      </c>
      <c r="AF70" s="248">
        <f>'[1]Medical (no WC)'!X70</f>
        <v>516.88</v>
      </c>
      <c r="AG70" s="249">
        <f>'[1]Medical (no WC)'!Y70</f>
        <v>886.04</v>
      </c>
      <c r="AH70" s="33"/>
      <c r="AI70" s="12"/>
    </row>
    <row r="71" spans="1:35" ht="12.75" customHeight="1" x14ac:dyDescent="0.2">
      <c r="A71" s="8"/>
      <c r="B71" s="32"/>
      <c r="C71" s="163">
        <v>3521</v>
      </c>
      <c r="D71" s="149" t="s">
        <v>60</v>
      </c>
      <c r="E71" s="164"/>
      <c r="F71" s="103">
        <v>60.5</v>
      </c>
      <c r="G71" s="104">
        <v>119.5</v>
      </c>
      <c r="H71" s="104">
        <v>119.5</v>
      </c>
      <c r="I71" s="105">
        <v>160.5</v>
      </c>
      <c r="J71" s="265">
        <v>60.5</v>
      </c>
      <c r="K71" s="266">
        <v>119.5</v>
      </c>
      <c r="L71" s="266">
        <v>119.5</v>
      </c>
      <c r="M71" s="267">
        <v>160.5</v>
      </c>
      <c r="N71" s="59">
        <f t="shared" si="25"/>
        <v>0</v>
      </c>
      <c r="O71" s="54">
        <f t="shared" si="26"/>
        <v>0</v>
      </c>
      <c r="P71" s="54">
        <f t="shared" si="27"/>
        <v>0</v>
      </c>
      <c r="Q71" s="60">
        <f t="shared" si="28"/>
        <v>0</v>
      </c>
      <c r="R71" s="127">
        <f t="shared" si="33"/>
        <v>0</v>
      </c>
      <c r="S71" s="114">
        <f t="shared" si="29"/>
        <v>0</v>
      </c>
      <c r="T71" s="114">
        <f t="shared" si="30"/>
        <v>0</v>
      </c>
      <c r="U71" s="115">
        <f t="shared" si="31"/>
        <v>0</v>
      </c>
      <c r="V71" s="194">
        <v>60.5</v>
      </c>
      <c r="W71" s="195">
        <v>119.5</v>
      </c>
      <c r="X71" s="195">
        <v>119.5</v>
      </c>
      <c r="Y71" s="196">
        <v>160.5</v>
      </c>
      <c r="Z71" s="194">
        <v>0</v>
      </c>
      <c r="AA71" s="195">
        <v>0</v>
      </c>
      <c r="AB71" s="195">
        <v>0</v>
      </c>
      <c r="AC71" s="196">
        <v>0</v>
      </c>
      <c r="AD71" s="247">
        <f>'[1]Medical (no WC)'!V71</f>
        <v>61.71</v>
      </c>
      <c r="AE71" s="248">
        <f>'[1]Medical (no WC)'!W71</f>
        <v>121.89</v>
      </c>
      <c r="AF71" s="248">
        <f>'[1]Medical (no WC)'!X71</f>
        <v>121.89</v>
      </c>
      <c r="AG71" s="249">
        <f>'[1]Medical (no WC)'!Y71</f>
        <v>163.71</v>
      </c>
      <c r="AH71" s="33"/>
      <c r="AI71" s="12"/>
    </row>
    <row r="72" spans="1:35" ht="13.5" customHeight="1" thickBot="1" x14ac:dyDescent="0.25">
      <c r="A72" s="8"/>
      <c r="B72" s="32"/>
      <c r="C72" s="182" t="s">
        <v>61</v>
      </c>
      <c r="D72" s="166" t="s">
        <v>60</v>
      </c>
      <c r="E72" s="183" t="s">
        <v>62</v>
      </c>
      <c r="F72" s="256">
        <v>44.17</v>
      </c>
      <c r="G72" s="257">
        <v>86.17</v>
      </c>
      <c r="H72" s="257">
        <v>86.17</v>
      </c>
      <c r="I72" s="258">
        <v>116.5</v>
      </c>
      <c r="J72" s="268">
        <v>44.17</v>
      </c>
      <c r="K72" s="269">
        <v>86.17</v>
      </c>
      <c r="L72" s="269">
        <v>86.17</v>
      </c>
      <c r="M72" s="270">
        <v>116.5</v>
      </c>
      <c r="N72" s="61">
        <f t="shared" si="25"/>
        <v>0</v>
      </c>
      <c r="O72" s="40">
        <f t="shared" si="26"/>
        <v>0</v>
      </c>
      <c r="P72" s="40">
        <f t="shared" si="27"/>
        <v>0</v>
      </c>
      <c r="Q72" s="39">
        <f t="shared" si="28"/>
        <v>0</v>
      </c>
      <c r="R72" s="123">
        <f t="shared" si="33"/>
        <v>0</v>
      </c>
      <c r="S72" s="117">
        <f t="shared" si="29"/>
        <v>0</v>
      </c>
      <c r="T72" s="117">
        <f t="shared" si="30"/>
        <v>0</v>
      </c>
      <c r="U72" s="118">
        <f t="shared" si="31"/>
        <v>0</v>
      </c>
      <c r="V72" s="197">
        <v>44.17</v>
      </c>
      <c r="W72" s="198">
        <v>86.17</v>
      </c>
      <c r="X72" s="198">
        <v>86.17</v>
      </c>
      <c r="Y72" s="199">
        <v>116.5</v>
      </c>
      <c r="Z72" s="197">
        <v>0</v>
      </c>
      <c r="AA72" s="198">
        <v>0</v>
      </c>
      <c r="AB72" s="198">
        <v>0</v>
      </c>
      <c r="AC72" s="199">
        <v>0</v>
      </c>
      <c r="AD72" s="250">
        <f>'[1]Medical (no WC)'!V72</f>
        <v>45.05</v>
      </c>
      <c r="AE72" s="251">
        <f>'[1]Medical (no WC)'!W72</f>
        <v>87.89</v>
      </c>
      <c r="AF72" s="251">
        <f>'[1]Medical (no WC)'!X72</f>
        <v>87.89</v>
      </c>
      <c r="AG72" s="252">
        <f>'[1]Medical (no WC)'!Y72</f>
        <v>118.83</v>
      </c>
      <c r="AH72" s="33"/>
      <c r="AI72" s="12"/>
    </row>
    <row r="73" spans="1:35" ht="12.75" customHeight="1" x14ac:dyDescent="0.2">
      <c r="A73" s="8"/>
      <c r="B73" s="9"/>
      <c r="C73" s="66"/>
      <c r="D73" s="66"/>
      <c r="E73" s="66"/>
      <c r="F73" s="67"/>
      <c r="G73" s="68"/>
      <c r="H73" s="69"/>
      <c r="I73" s="70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9"/>
      <c r="AI73" s="12"/>
    </row>
    <row r="74" spans="1:35" ht="15" customHeight="1" x14ac:dyDescent="0.2">
      <c r="A74" s="8"/>
      <c r="B74" s="9"/>
      <c r="C74" s="71">
        <v>1</v>
      </c>
      <c r="D74" s="72" t="s">
        <v>63</v>
      </c>
      <c r="E74" s="44"/>
      <c r="F74" s="73"/>
      <c r="G74" s="74"/>
      <c r="H74" s="75"/>
      <c r="I74" s="76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9"/>
      <c r="AI74" s="12"/>
    </row>
    <row r="75" spans="1:35" ht="15" customHeight="1" x14ac:dyDescent="0.2">
      <c r="A75" s="8"/>
      <c r="B75" s="9"/>
      <c r="C75" s="71">
        <v>2</v>
      </c>
      <c r="D75" s="72" t="s">
        <v>64</v>
      </c>
      <c r="E75" s="44"/>
      <c r="F75" s="77"/>
      <c r="G75" s="78"/>
      <c r="H75" s="78"/>
      <c r="I75" s="76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9"/>
      <c r="AI75" s="12"/>
    </row>
    <row r="76" spans="1:35" ht="12.75" customHeight="1" x14ac:dyDescent="0.2">
      <c r="A76" s="8"/>
      <c r="B76" s="9"/>
      <c r="C76" s="44"/>
      <c r="D76" s="44"/>
      <c r="E76" s="44"/>
      <c r="F76" s="73"/>
      <c r="G76" s="74"/>
      <c r="H76" s="75"/>
      <c r="I76" s="76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9"/>
      <c r="AI76" s="12"/>
    </row>
    <row r="77" spans="1:35" ht="12.75" customHeight="1" x14ac:dyDescent="0.2">
      <c r="A77" s="34"/>
      <c r="B77" s="35"/>
      <c r="C77" s="79"/>
      <c r="D77" s="79"/>
      <c r="E77" s="79"/>
      <c r="F77" s="80"/>
      <c r="G77" s="81"/>
      <c r="H77" s="81"/>
      <c r="I77" s="82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35"/>
      <c r="AI77" s="36"/>
    </row>
  </sheetData>
  <mergeCells count="10">
    <mergeCell ref="C10:E10"/>
    <mergeCell ref="C7:E7"/>
    <mergeCell ref="J10:M10"/>
    <mergeCell ref="C8:E8"/>
    <mergeCell ref="AD10:AG10"/>
    <mergeCell ref="R10:U10"/>
    <mergeCell ref="F10:I10"/>
    <mergeCell ref="Z10:AC10"/>
    <mergeCell ref="V10:Y10"/>
    <mergeCell ref="N10:Q10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</dc:creator>
  <cp:lastModifiedBy>Calhoun, Larry</cp:lastModifiedBy>
  <dcterms:created xsi:type="dcterms:W3CDTF">2017-09-16T12:21:09Z</dcterms:created>
  <dcterms:modified xsi:type="dcterms:W3CDTF">2020-09-08T14:30:40Z</dcterms:modified>
</cp:coreProperties>
</file>